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Override PartName="/xl/drawings/charts/chart2.xml" ContentType="application/vnd.openxmlformats-officedocument.drawingml.chart+xml"/>
  <Override PartName="/xl/drawings/charts/chart3.xml" ContentType="application/vnd.openxmlformats-officedocument.drawingml.chart+xml"/>
  <Override PartName="/xl/drawings/charts/chart4.xml" ContentType="application/vnd.openxmlformats-officedocument.drawingml.chart+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charts/chart5.xml" ContentType="application/vnd.openxmlformats-officedocument.drawingml.chart+xml"/>
  <Override PartName="/xl/drawings/charts/chart6.xml" ContentType="application/vnd.openxmlformats-officedocument.drawingml.chart+xml"/>
  <Override PartName="/xl/drawings/charts/chart7.xml" ContentType="application/vnd.openxmlformats-officedocument.drawingml.chart+xml"/>
  <Override PartName="/xl/drawings/charts/chart8.xml" ContentType="application/vnd.openxmlformats-officedocument.drawingml.chart+xml"/>
  <Override PartName="/xl/drawings/charts/chart9.xml" ContentType="application/vnd.openxmlformats-officedocument.drawingml.chart+xml"/>
  <Override PartName="/xl/drawings/charts/chart10.xml" ContentType="application/vnd.openxmlformats-officedocument.drawingml.chart+xml"/>
  <Override PartName="/xl/worksheets/sheet6.xml" ContentType="application/vnd.openxmlformats-officedocument.spreadsheetml.worksheet+xml"/>
  <Override PartName="/xl/worksheets/sheet7.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5ae9da083410467a" /></Relationships>
</file>

<file path=xl/workbook.xml><?xml version="1.0" encoding="utf-8"?>
<x:workbook xmlns:x="http://schemas.openxmlformats.org/spreadsheetml/2006/main">
  <x:sheets>
    <x:sheet xmlns:r="http://schemas.openxmlformats.org/officeDocument/2006/relationships" name="00_HUONG_DAN" sheetId="1" r:id="R42e59d05fe624cc8"/>
    <x:sheet xmlns:r="http://schemas.openxmlformats.org/officeDocument/2006/relationships" name="01_DATA_GOC" sheetId="2" r:id="Rc55cd10f3eaa4f37"/>
    <x:sheet xmlns:r="http://schemas.openxmlformats.org/officeDocument/2006/relationships" name="02_BAI_THUC_HANH" sheetId="3" r:id="R8516d61487934240"/>
    <x:sheet xmlns:r="http://schemas.openxmlformats.org/officeDocument/2006/relationships" name="03_DAP_AN_TINH" sheetId="4" r:id="R73ab5df31bbf4206"/>
    <x:sheet xmlns:r="http://schemas.openxmlformats.org/officeDocument/2006/relationships" name="04_DASHBOARD" sheetId="5" r:id="Rb8f7680f0c484bba"/>
    <x:sheet xmlns:r="http://schemas.openxmlformats.org/officeDocument/2006/relationships" name="05_CAU_HOI" sheetId="6" r:id="R3e26317d595d4d1e"/>
    <x:sheet xmlns:r="http://schemas.openxmlformats.org/officeDocument/2006/relationships" name="06_GOI_Y_GV" sheetId="7" r:id="R454b95c8dbfd478a"/>
  </x:sheets>
</x:workbook>
</file>

<file path=xl/sharedStrings.xml><?xml version="1.0" encoding="utf-8"?>
<x:sst xmlns:x="http://schemas.openxmlformats.org/spreadsheetml/2006/main"/>
</file>

<file path=xl/styles.xml><?xml version="1.0" encoding="utf-8"?>
<x:styleSheet xmlns:x="http://schemas.openxmlformats.org/spreadsheetml/2006/main">
  <x:numFmts count="3">
    <x:numFmt numFmtId="200" formatCode="#,##0.0;[Red](#,##0.0);-"/>
    <x:numFmt numFmtId="201" formatCode="0.0%;[Red](0.0%);-"/>
    <x:numFmt numFmtId="202" formatCode="0.00x;[Red](0.00x);-"/>
  </x:numFmts>
  <x:fonts count="14">
    <x:font>
      <x:sz val="11"/>
      <x:name val="Carlito"/>
    </x:font>
    <x:font>
      <x:b/>
      <x:sz val="16"/>
      <x:color rgb="FFFFFFFF"/>
      <x:name val="Carlito"/>
    </x:font>
    <x:font>
      <x:i/>
      <x:sz val="11"/>
      <x:color rgb="FF666666"/>
      <x:name val="Carlito"/>
    </x:font>
    <x:font>
      <x:b/>
      <x:sz val="11"/>
      <x:color rgb="FFFFFFFF"/>
      <x:name val="Carlito"/>
    </x:font>
    <x:font>
      <x:b/>
      <x:sz val="11"/>
      <x:color rgb="FF1F4E78"/>
      <x:name val="Carlito"/>
    </x:font>
    <x:font>
      <x:b/>
      <x:sz val="11"/>
      <x:name val="Carlito"/>
    </x:font>
    <x:font>
      <x:sz val="11"/>
      <x:color rgb="FF0000FF"/>
      <x:name val="Carlito"/>
    </x:font>
    <x:font>
      <x:b/>
      <x:sz val="11"/>
      <x:color rgb="FF0000FF"/>
      <x:name val="Carlito"/>
    </x:font>
    <x:font>
      <x:b/>
      <x:sz val="15"/>
      <x:color rgb="FFFFFFFF"/>
      <x:name val="Carlito"/>
    </x:font>
    <x:font>
      <x:b/>
      <x:sz val="11"/>
      <x:color rgb="FF000000"/>
      <x:name val="Carlito"/>
    </x:font>
    <x:font>
      <x:sz val="11"/>
      <x:name val="Carlito"/>
    </x:font>
    <x:font>
      <x:sz val="11"/>
      <x:color rgb="FF000000"/>
      <x:name val="Carlito"/>
    </x:font>
    <x:font>
      <x:sz val="11"/>
      <x:color rgb="FF008000"/>
      <x:name val="Carlito"/>
    </x:font>
    <x:font>
      <x:b/>
      <x:sz val="11"/>
      <x:color rgb="FF008000"/>
      <x:name val="Carlito"/>
    </x:font>
  </x:fonts>
  <x:fills count="8">
    <x:fill>
      <x:patternFill patternType="none"/>
    </x:fill>
    <x:fill>
      <x:patternFill patternType="gray125"/>
    </x:fill>
    <x:fill>
      <x:patternFill patternType="solid">
        <x:fgColor rgb="FF17365D"/>
      </x:patternFill>
    </x:fill>
    <x:fill>
      <x:patternFill patternType="solid">
        <x:fgColor rgb="FFEAF3F8"/>
      </x:patternFill>
    </x:fill>
    <x:fill>
      <x:patternFill patternType="solid">
        <x:fgColor rgb="FF1F4E78"/>
      </x:patternFill>
    </x:fill>
    <x:fill>
      <x:patternFill patternType="solid">
        <x:fgColor rgb="FFF2F2F2"/>
      </x:patternFill>
    </x:fill>
    <x:fill>
      <x:patternFill patternType="solid">
        <x:fgColor rgb="FFD9EAF7"/>
      </x:patternFill>
    </x:fill>
    <x:fill>
      <x:patternFill patternType="solid">
        <x:fgColor rgb="FFFFF2CC"/>
      </x:patternFill>
    </x:fill>
  </x:fills>
  <x:borders count="2">
    <x:border/>
    <x:border/>
  </x:borders>
  <x:cellStyleXfs count="1">
    <x:xf numFmtId="0" fontId="0" fillId="0" borderId="0"/>
  </x:cellStyleXfs>
  <x:cellXfs count="153">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horizontal="center"/>
    </x:xf>
    <x:xf numFmtId="0" fontId="1" fillId="2" borderId="0" xfId="0" applyNumberFormat="1" applyFont="1" applyFill="1" applyBorder="1" applyAlignment="1">
      <x:alignment horizontal="center"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horizontal="center"/>
    </x:xf>
    <x:xf numFmtId="0" fontId="1" fillId="2" borderId="1" xfId="0" applyNumberFormat="1" applyFont="1" applyFill="1" applyBorder="1" applyAlignment="1">
      <x:alignment horizontal="center"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wrapText="1"/>
    </x:xf>
    <x:xf numFmtId="0" fontId="0" fillId="4" borderId="0" xfId="0" applyNumberFormat="1" applyFont="1" applyFill="1" applyBorder="1"/>
    <x:xf numFmtId="0" fontId="3" fillId="4" borderId="0" xfId="0" applyNumberFormat="1" applyFont="1" applyFill="1" applyBorder="1"/>
    <x:xf numFmtId="0" fontId="3" fillId="4" borderId="0" xfId="0" applyNumberFormat="1" applyFont="1" applyFill="1" applyBorder="1" applyAlignment="1">
      <x:alignment horizontal="left"/>
    </x:xf>
    <x:xf numFmtId="0" fontId="0" fillId="4" borderId="1" xfId="0" applyNumberFormat="1" applyFont="1" applyFill="1" applyBorder="1"/>
    <x:xf numFmtId="0" fontId="3" fillId="4" borderId="1" xfId="0" applyNumberFormat="1" applyFont="1" applyFill="1" applyBorder="1"/>
    <x:xf numFmtId="0" fontId="3" fillId="4" borderId="1" xfId="0" applyNumberFormat="1" applyFont="1" applyFill="1" applyBorder="1" applyAlignment="1">
      <x:alignment horizontal="left"/>
    </x:xf>
    <x:xf numFmtId="0" fontId="0" fillId="0" borderId="0" xfId="0" applyNumberFormat="1" applyFont="1" applyFill="1" applyBorder="1" applyAlignment="1">
      <x:alignment wrapText="1"/>
    </x:xf>
    <x:xf numFmtId="0" fontId="0" fillId="0" borderId="1" xfId="0" applyNumberFormat="1" applyFont="1" applyFill="1" applyBorder="1" applyAlignment="1">
      <x:alignment wrapText="1"/>
    </x:xf>
    <x:xf numFmtId="0" fontId="4" fillId="0" borderId="0" xfId="0" applyNumberFormat="1" applyFont="1" applyFill="1" applyBorder="1" applyAlignment="1">
      <x:alignment wrapText="1"/>
    </x:xf>
    <x:xf numFmtId="0" fontId="4" fillId="0" borderId="1" xfId="0" applyNumberFormat="1" applyFont="1" applyFill="1" applyBorder="1" applyAlignment="1">
      <x:alignment wrapText="1"/>
    </x:xf>
    <x:xf numFmtId="0" fontId="5" fillId="0" borderId="0" xfId="0" applyNumberFormat="1" applyFont="1" applyFill="1" applyBorder="1" applyAlignment="1">
      <x:alignment wrapText="1"/>
    </x:xf>
    <x:xf numFmtId="0" fontId="5" fillId="0" borderId="1" xfId="0" applyNumberFormat="1" applyFont="1" applyFill="1" applyBorder="1" applyAlignment="1">
      <x:alignment wrapText="1"/>
    </x:xf>
    <x:xf numFmtId="0" fontId="3" fillId="2" borderId="0" xfId="0" applyNumberFormat="1" applyFont="1" applyFill="1" applyBorder="1"/>
    <x:xf numFmtId="0" fontId="3" fillId="2" borderId="1" xfId="0" applyNumberFormat="1" applyFont="1" applyFill="1" applyBorder="1"/>
    <x:xf numFmtId="0" fontId="3" fillId="2" borderId="0" xfId="0" applyNumberFormat="1" applyFont="1" applyFill="1" applyBorder="1" applyAlignment="1">
      <x:alignment wrapText="1"/>
    </x:xf>
    <x:xf numFmtId="0" fontId="3" fillId="2" borderId="1" xfId="0" applyNumberFormat="1" applyFont="1" applyFill="1" applyBorder="1" applyAlignment="1">
      <x:alignment wrapText="1"/>
    </x:xf>
    <x:xf numFmtId="0" fontId="3" fillId="2" borderId="0" xfId="0" applyNumberFormat="1" applyFont="1" applyFill="1" applyBorder="1" applyAlignment="1">
      <x:alignment horizontal="center"/>
    </x:xf>
    <x:xf numFmtId="0" fontId="3" fillId="2" borderId="1" xfId="0" applyNumberFormat="1" applyFont="1" applyFill="1" applyBorder="1" applyAlignment="1">
      <x:alignment horizontal="center"/>
    </x:xf>
    <x:xf numFmtId="0" fontId="6" fillId="0" borderId="0" xfId="0" applyNumberFormat="1" applyFont="1" applyFill="1" applyBorder="1"/>
    <x:xf numFmtId="0" fontId="6" fillId="0" borderId="1" xfId="0" applyNumberFormat="1" applyFont="1" applyFill="1" applyBorder="1"/>
    <x:xf numFmtId="200" fontId="6" fillId="0" borderId="0" xfId="0" applyNumberFormat="1" applyFont="1" applyFill="1" applyBorder="1"/>
    <x:xf numFmtId="200" fontId="6" fillId="0" borderId="1" xfId="0" applyNumberFormat="1" applyFont="1" applyFill="1" applyBorder="1"/>
    <x:xf numFmtId="0" fontId="3" fillId="2" borderId="0" xfId="0" applyNumberFormat="1" applyFont="1" applyFill="1" applyBorder="1" applyAlignment="1">
      <x:alignment horizontal="center" wrapText="0"/>
    </x:xf>
    <x:xf numFmtId="0" fontId="6" fillId="0" borderId="0" xfId="0" applyNumberFormat="1" applyFont="1" applyFill="1" applyBorder="1" applyAlignment="1">
      <x:alignment wrapText="0"/>
    </x:xf>
    <x:xf numFmtId="200" fontId="6" fillId="0" borderId="0" xfId="0" applyNumberFormat="1" applyFont="1" applyFill="1" applyBorder="1" applyAlignment="1">
      <x:alignment wrapText="0"/>
    </x:xf>
    <x:xf numFmtId="0" fontId="3" fillId="2" borderId="1" xfId="0" applyNumberFormat="1" applyFont="1" applyFill="1" applyBorder="1" applyAlignment="1">
      <x:alignment horizontal="center" wrapText="0"/>
    </x:xf>
    <x:xf numFmtId="0" fontId="6" fillId="0" borderId="1" xfId="0" applyNumberFormat="1" applyFont="1" applyFill="1" applyBorder="1" applyAlignment="1">
      <x:alignment wrapText="0"/>
    </x:xf>
    <x:xf numFmtId="200" fontId="6" fillId="0" borderId="1" xfId="0" applyNumberFormat="1" applyFont="1" applyFill="1" applyBorder="1" applyAlignment="1">
      <x:alignment wrapText="0"/>
    </x:xf>
    <x:xf numFmtId="0" fontId="6" fillId="5" borderId="0" xfId="0" applyNumberFormat="1" applyFont="1" applyFill="1" applyBorder="1" applyAlignment="1">
      <x:alignment wrapText="0"/>
    </x:xf>
    <x:xf numFmtId="200" fontId="6" fillId="5" borderId="0" xfId="0" applyNumberFormat="1" applyFont="1" applyFill="1" applyBorder="1" applyAlignment="1">
      <x:alignment wrapText="0"/>
    </x:xf>
    <x:xf numFmtId="0" fontId="7" fillId="5" borderId="0" xfId="0" applyNumberFormat="1" applyFont="1" applyFill="1" applyBorder="1" applyAlignment="1">
      <x:alignment wrapText="0"/>
    </x:xf>
    <x:xf numFmtId="200" fontId="7" fillId="5" borderId="0" xfId="0" applyNumberFormat="1" applyFont="1" applyFill="1" applyBorder="1" applyAlignment="1">
      <x:alignment wrapText="0"/>
    </x:xf>
    <x:xf numFmtId="0" fontId="6" fillId="5" borderId="1" xfId="0" applyNumberFormat="1" applyFont="1" applyFill="1" applyBorder="1" applyAlignment="1">
      <x:alignment wrapText="0"/>
    </x:xf>
    <x:xf numFmtId="200" fontId="6" fillId="5" borderId="1" xfId="0" applyNumberFormat="1" applyFont="1" applyFill="1" applyBorder="1" applyAlignment="1">
      <x:alignment wrapText="0"/>
    </x:xf>
    <x:xf numFmtId="0" fontId="7" fillId="5" borderId="1" xfId="0" applyNumberFormat="1" applyFont="1" applyFill="1" applyBorder="1" applyAlignment="1">
      <x:alignment wrapText="0"/>
    </x:xf>
    <x:xf numFmtId="200" fontId="7" fillId="5" borderId="1" xfId="0" applyNumberFormat="1" applyFont="1" applyFill="1" applyBorder="1" applyAlignment="1">
      <x:alignment wrapText="0"/>
    </x:xf>
    <x:xf numFmtId="0" fontId="6" fillId="6" borderId="0" xfId="0" applyNumberFormat="1" applyFont="1" applyFill="1" applyBorder="1" applyAlignment="1">
      <x:alignment wrapText="0"/>
    </x:xf>
    <x:xf numFmtId="200" fontId="6" fillId="6" borderId="0" xfId="0" applyNumberFormat="1" applyFont="1" applyFill="1" applyBorder="1" applyAlignment="1">
      <x:alignment wrapText="0"/>
    </x:xf>
    <x:xf numFmtId="0" fontId="7" fillId="6" borderId="0" xfId="0" applyNumberFormat="1" applyFont="1" applyFill="1" applyBorder="1" applyAlignment="1">
      <x:alignment wrapText="0"/>
    </x:xf>
    <x:xf numFmtId="200" fontId="7" fillId="6" borderId="0" xfId="0" applyNumberFormat="1" applyFont="1" applyFill="1" applyBorder="1" applyAlignment="1">
      <x:alignment wrapText="0"/>
    </x:xf>
    <x:xf numFmtId="0" fontId="6" fillId="6" borderId="1" xfId="0" applyNumberFormat="1" applyFont="1" applyFill="1" applyBorder="1" applyAlignment="1">
      <x:alignment wrapText="0"/>
    </x:xf>
    <x:xf numFmtId="200" fontId="6" fillId="6" borderId="1" xfId="0" applyNumberFormat="1" applyFont="1" applyFill="1" applyBorder="1" applyAlignment="1">
      <x:alignment wrapText="0"/>
    </x:xf>
    <x:xf numFmtId="0" fontId="7" fillId="6" borderId="1" xfId="0" applyNumberFormat="1" applyFont="1" applyFill="1" applyBorder="1" applyAlignment="1">
      <x:alignment wrapText="0"/>
    </x:xf>
    <x:xf numFmtId="200" fontId="7" fillId="6" borderId="1" xfId="0" applyNumberFormat="1" applyFont="1" applyFill="1" applyBorder="1" applyAlignment="1">
      <x:alignment wrapText="0"/>
    </x:xf>
    <x:xf numFmtId="0" fontId="0" fillId="7" borderId="0" xfId="0" applyNumberFormat="1" applyFont="1" applyFill="1" applyBorder="1"/>
    <x:xf numFmtId="0" fontId="2" fillId="7" borderId="0" xfId="0" applyNumberFormat="1" applyFont="1" applyFill="1" applyBorder="1"/>
    <x:xf numFmtId="0" fontId="2" fillId="7" borderId="0" xfId="0" applyNumberFormat="1" applyFont="1" applyFill="1" applyBorder="1" applyAlignment="1">
      <x:alignment wrapText="1"/>
    </x:xf>
    <x:xf numFmtId="0" fontId="0" fillId="7" borderId="1" xfId="0" applyNumberFormat="1" applyFont="1" applyFill="1" applyBorder="1"/>
    <x:xf numFmtId="0" fontId="2" fillId="7" borderId="1" xfId="0" applyNumberFormat="1" applyFont="1" applyFill="1" applyBorder="1"/>
    <x:xf numFmtId="0" fontId="2" fillId="7" borderId="1" xfId="0" applyNumberFormat="1" applyFont="1" applyFill="1" applyBorder="1" applyAlignment="1">
      <x:alignment wrapText="1"/>
    </x:xf>
    <x:xf numFmtId="0" fontId="8" fillId="2" borderId="0" xfId="0" applyNumberFormat="1" applyFont="1" applyFill="1" applyBorder="1"/>
    <x:xf numFmtId="0" fontId="8" fillId="2" borderId="0" xfId="0" applyNumberFormat="1" applyFont="1" applyFill="1" applyBorder="1" applyAlignment="1">
      <x:alignment horizontal="center"/>
    </x:xf>
    <x:xf numFmtId="0" fontId="8" fillId="2" borderId="1" xfId="0" applyNumberFormat="1" applyFont="1" applyFill="1" applyBorder="1"/>
    <x:xf numFmtId="0" fontId="8" fillId="2" borderId="1" xfId="0" applyNumberFormat="1" applyFont="1" applyFill="1" applyBorder="1" applyAlignment="1">
      <x:alignment horizontal="center"/>
    </x:xf>
    <x:xf numFmtId="0" fontId="3" fillId="4" borderId="0" xfId="0" applyNumberFormat="1" applyFont="1" applyFill="1" applyBorder="1" applyAlignment="1">
      <x:alignment horizontal="center"/>
    </x:xf>
    <x:xf numFmtId="0" fontId="3" fillId="4" borderId="1" xfId="0" applyNumberFormat="1" applyFont="1" applyFill="1" applyBorder="1" applyAlignment="1">
      <x:alignment horizontal="center"/>
    </x:xf>
    <x:xf numFmtId="0" fontId="0" fillId="5" borderId="0" xfId="0" applyNumberFormat="1" applyFont="1" applyFill="1" applyBorder="1"/>
    <x:xf numFmtId="0" fontId="9" fillId="5" borderId="0" xfId="0" applyNumberFormat="1" applyFont="1" applyFill="1" applyBorder="1"/>
    <x:xf numFmtId="0" fontId="0" fillId="5" borderId="1" xfId="0" applyNumberFormat="1" applyFont="1" applyFill="1" applyBorder="1"/>
    <x:xf numFmtId="0" fontId="9" fillId="5" borderId="1" xfId="0" applyNumberFormat="1" applyFont="1" applyFill="1" applyBorder="1"/>
    <x:xf numFmtId="0" fontId="5" fillId="0" borderId="0" xfId="0" applyNumberFormat="1" applyFont="1" applyFill="1" applyBorder="1"/>
    <x:xf numFmtId="0" fontId="5" fillId="0" borderId="1" xfId="0" applyNumberFormat="1" applyFont="1" applyFill="1" applyBorder="1"/>
    <x:xf numFmtId="0" fontId="6" fillId="7" borderId="0" xfId="0" applyNumberFormat="1" applyFont="1" applyFill="1" applyBorder="1"/>
    <x:xf numFmtId="200" fontId="6" fillId="7" borderId="0" xfId="0" applyNumberFormat="1" applyFont="1" applyFill="1" applyBorder="1"/>
    <x:xf numFmtId="0" fontId="6" fillId="7" borderId="1" xfId="0" applyNumberFormat="1" applyFont="1" applyFill="1" applyBorder="1"/>
    <x:xf numFmtId="200" fontId="6" fillId="7" borderId="1" xfId="0" applyNumberFormat="1" applyFont="1" applyFill="1" applyBorder="1"/>
    <x:xf numFmtId="0" fontId="10" fillId="0" borderId="0" xfId="0" applyNumberFormat="1" applyFont="1" applyFill="1" applyBorder="1"/>
    <x:xf numFmtId="0" fontId="10" fillId="0" borderId="1" xfId="0" applyNumberFormat="1" applyFont="1" applyFill="1" applyBorder="1"/>
    <x:xf numFmtId="200" fontId="0" fillId="0" borderId="0" xfId="0" applyNumberFormat="1" applyFont="1" applyFill="1" applyBorder="1"/>
    <x:xf numFmtId="200" fontId="0" fillId="0" borderId="1" xfId="0" applyNumberFormat="1" applyFont="1" applyFill="1" applyBorder="1"/>
    <x:xf numFmtId="201" fontId="0" fillId="0" borderId="0" xfId="0" applyNumberFormat="1" applyFont="1" applyFill="1" applyBorder="1"/>
    <x:xf numFmtId="201" fontId="0" fillId="0" borderId="1" xfId="0" applyNumberFormat="1" applyFont="1" applyFill="1" applyBorder="1"/>
    <x:xf numFmtId="202" fontId="0" fillId="0" borderId="0" xfId="0" applyNumberFormat="1" applyFont="1" applyFill="1" applyBorder="1"/>
    <x:xf numFmtId="202" fontId="0" fillId="0" borderId="1" xfId="0" applyNumberFormat="1" applyFont="1" applyFill="1" applyBorder="1"/>
    <x:xf numFmtId="200" fontId="11" fillId="0" borderId="0" xfId="0" applyNumberFormat="1" applyFont="1" applyFill="1" applyBorder="1"/>
    <x:xf numFmtId="201" fontId="11" fillId="0" borderId="0" xfId="0" applyNumberFormat="1" applyFont="1" applyFill="1" applyBorder="1"/>
    <x:xf numFmtId="202" fontId="11" fillId="0" borderId="0" xfId="0" applyNumberFormat="1" applyFont="1" applyFill="1" applyBorder="1"/>
    <x:xf numFmtId="200" fontId="11" fillId="0" borderId="1" xfId="0" applyNumberFormat="1" applyFont="1" applyFill="1" applyBorder="1"/>
    <x:xf numFmtId="201" fontId="11" fillId="0" borderId="1" xfId="0" applyNumberFormat="1" applyFont="1" applyFill="1" applyBorder="1"/>
    <x:xf numFmtId="202" fontId="11" fillId="0" borderId="1" xfId="0" applyNumberFormat="1" applyFont="1" applyFill="1" applyBorder="1"/>
    <x:xf numFmtId="0" fontId="8" fillId="2" borderId="0" xfId="0" applyNumberFormat="1" applyFont="1" applyFill="1" applyBorder="1" applyAlignment="1">
      <x:alignment horizontal="center" wrapText="1"/>
    </x:xf>
    <x:xf numFmtId="0" fontId="3" fillId="4" borderId="0" xfId="0" applyNumberFormat="1" applyFont="1" applyFill="1" applyBorder="1" applyAlignment="1">
      <x:alignment horizontal="center" wrapText="1"/>
    </x:xf>
    <x:xf numFmtId="0" fontId="9" fillId="5" borderId="0" xfId="0" applyNumberFormat="1" applyFont="1" applyFill="1" applyBorder="1" applyAlignment="1">
      <x:alignment wrapText="1"/>
    </x:xf>
    <x:xf numFmtId="200" fontId="6" fillId="7" borderId="0" xfId="0" applyNumberFormat="1" applyFont="1" applyFill="1" applyBorder="1" applyAlignment="1">
      <x:alignment wrapText="1"/>
    </x:xf>
    <x:xf numFmtId="0" fontId="10" fillId="0" borderId="0" xfId="0" applyNumberFormat="1" applyFont="1" applyFill="1" applyBorder="1" applyAlignment="1">
      <x:alignment wrapText="1"/>
    </x:xf>
    <x:xf numFmtId="200" fontId="11" fillId="0" borderId="0" xfId="0" applyNumberFormat="1" applyFont="1" applyFill="1" applyBorder="1" applyAlignment="1">
      <x:alignment wrapText="1"/>
    </x:xf>
    <x:xf numFmtId="201" fontId="11" fillId="0" borderId="0" xfId="0" applyNumberFormat="1" applyFont="1" applyFill="1" applyBorder="1" applyAlignment="1">
      <x:alignment wrapText="1"/>
    </x:xf>
    <x:xf numFmtId="202" fontId="11" fillId="0" borderId="0" xfId="0" applyNumberFormat="1" applyFont="1" applyFill="1" applyBorder="1" applyAlignment="1">
      <x:alignment wrapText="1"/>
    </x:xf>
    <x:xf numFmtId="0" fontId="8" fillId="2" borderId="1" xfId="0" applyNumberFormat="1" applyFont="1" applyFill="1" applyBorder="1" applyAlignment="1">
      <x:alignment horizontal="center" wrapText="1"/>
    </x:xf>
    <x:xf numFmtId="0" fontId="3" fillId="4" borderId="1" xfId="0" applyNumberFormat="1" applyFont="1" applyFill="1" applyBorder="1" applyAlignment="1">
      <x:alignment horizontal="center" wrapText="1"/>
    </x:xf>
    <x:xf numFmtId="0" fontId="9" fillId="5" borderId="1" xfId="0" applyNumberFormat="1" applyFont="1" applyFill="1" applyBorder="1" applyAlignment="1">
      <x:alignment wrapText="1"/>
    </x:xf>
    <x:xf numFmtId="200" fontId="6" fillId="7" borderId="1" xfId="0" applyNumberFormat="1" applyFont="1" applyFill="1" applyBorder="1" applyAlignment="1">
      <x:alignment wrapText="1"/>
    </x:xf>
    <x:xf numFmtId="0" fontId="10" fillId="0" borderId="1" xfId="0" applyNumberFormat="1" applyFont="1" applyFill="1" applyBorder="1" applyAlignment="1">
      <x:alignment wrapText="1"/>
    </x:xf>
    <x:xf numFmtId="200" fontId="11" fillId="0" borderId="1" xfId="0" applyNumberFormat="1" applyFont="1" applyFill="1" applyBorder="1" applyAlignment="1">
      <x:alignment wrapText="1"/>
    </x:xf>
    <x:xf numFmtId="201" fontId="11" fillId="0" borderId="1" xfId="0" applyNumberFormat="1" applyFont="1" applyFill="1" applyBorder="1" applyAlignment="1">
      <x:alignment wrapText="1"/>
    </x:xf>
    <x:xf numFmtId="202" fontId="11" fillId="0" borderId="1" xfId="0" applyNumberFormat="1" applyFont="1" applyFill="1" applyBorder="1" applyAlignment="1">
      <x:alignment wrapText="1"/>
    </x:xf>
    <x:xf numFmtId="0" fontId="12" fillId="0" borderId="0" xfId="0" applyNumberFormat="1" applyFont="1" applyFill="1" applyBorder="1"/>
    <x:xf numFmtId="200" fontId="12" fillId="0" borderId="0" xfId="0" applyNumberFormat="1" applyFont="1" applyFill="1" applyBorder="1"/>
    <x:xf numFmtId="0" fontId="12" fillId="0" borderId="1" xfId="0" applyNumberFormat="1" applyFont="1" applyFill="1" applyBorder="1"/>
    <x:xf numFmtId="200" fontId="12" fillId="0" borderId="1" xfId="0" applyNumberFormat="1" applyFont="1" applyFill="1" applyBorder="1"/>
    <x:xf numFmtId="200" fontId="12" fillId="0" borderId="0" xfId="0" applyNumberFormat="1" applyFont="1" applyFill="1" applyBorder="1" applyAlignment="1">
      <x:alignment wrapText="1"/>
    </x:xf>
    <x:xf numFmtId="200" fontId="12" fillId="0" borderId="1" xfId="0" applyNumberFormat="1" applyFont="1" applyFill="1" applyBorder="1" applyAlignment="1">
      <x:alignment wrapText="1"/>
    </x:xf>
    <x:xf numFmtId="202" fontId="12" fillId="0" borderId="0" xfId="0" applyNumberFormat="1" applyFont="1" applyFill="1" applyBorder="1"/>
    <x:xf numFmtId="202" fontId="12" fillId="0" borderId="1" xfId="0" applyNumberFormat="1" applyFont="1" applyFill="1" applyBorder="1"/>
    <x:xf numFmtId="201" fontId="12" fillId="0" borderId="0" xfId="0" applyNumberFormat="1" applyFont="1" applyFill="1" applyBorder="1"/>
    <x:xf numFmtId="201" fontId="12" fillId="0" borderId="1" xfId="0" applyNumberFormat="1" applyFont="1" applyFill="1" applyBorder="1"/>
    <x:xf numFmtId="0" fontId="3" fillId="4" borderId="0" xfId="0" applyNumberFormat="1" applyFont="1" applyFill="1" applyBorder="1" applyAlignment="1">
      <x:alignment wrapText="1"/>
    </x:xf>
    <x:xf numFmtId="201" fontId="12" fillId="0" borderId="0" xfId="0" applyNumberFormat="1" applyFont="1" applyFill="1" applyBorder="1" applyAlignment="1">
      <x:alignment wrapText="1"/>
    </x:xf>
    <x:xf numFmtId="202" fontId="12" fillId="0" borderId="0" xfId="0" applyNumberFormat="1" applyFont="1" applyFill="1" applyBorder="1" applyAlignment="1">
      <x:alignment wrapText="1"/>
    </x:xf>
    <x:xf numFmtId="0" fontId="3" fillId="4" borderId="1" xfId="0" applyNumberFormat="1" applyFont="1" applyFill="1" applyBorder="1" applyAlignment="1">
      <x:alignment wrapText="1"/>
    </x:xf>
    <x:xf numFmtId="201" fontId="12" fillId="0" borderId="1" xfId="0" applyNumberFormat="1" applyFont="1" applyFill="1" applyBorder="1" applyAlignment="1">
      <x:alignment wrapText="1"/>
    </x:xf>
    <x:xf numFmtId="202" fontId="12" fillId="0" borderId="1" xfId="0" applyNumberFormat="1" applyFont="1" applyFill="1" applyBorder="1" applyAlignment="1">
      <x:alignment wrapText="1"/>
    </x:xf>
    <x:xf numFmtId="0" fontId="5" fillId="5" borderId="0" xfId="0" applyNumberFormat="1" applyFont="1" applyFill="1" applyBorder="1"/>
    <x:xf numFmtId="0" fontId="5" fillId="5" borderId="1" xfId="0" applyNumberFormat="1" applyFont="1" applyFill="1" applyBorder="1"/>
    <x:xf numFmtId="0" fontId="0" fillId="0" borderId="0" xfId="0" applyNumberFormat="1" applyFont="1" applyFill="1" applyBorder="1" applyAlignment="1">
      <x:alignment vertical="top" wrapText="1"/>
    </x:xf>
    <x:xf numFmtId="0" fontId="0" fillId="0" borderId="1" xfId="0" applyNumberFormat="1" applyFont="1" applyFill="1" applyBorder="1" applyAlignment="1">
      <x:alignment vertical="top" wrapText="1"/>
    </x:xf>
    <x:xf numFmtId="0" fontId="0" fillId="7" borderId="0" xfId="0" applyNumberFormat="1" applyFont="1" applyFill="1" applyBorder="1" applyAlignment="1">
      <x:alignment vertical="top" wrapText="1"/>
    </x:xf>
    <x:xf numFmtId="0" fontId="6" fillId="7" borderId="0" xfId="0" applyNumberFormat="1" applyFont="1" applyFill="1" applyBorder="1" applyAlignment="1">
      <x:alignment vertical="top" wrapText="1"/>
    </x:xf>
    <x:xf numFmtId="0" fontId="0" fillId="7" borderId="1" xfId="0" applyNumberFormat="1" applyFont="1" applyFill="1" applyBorder="1" applyAlignment="1">
      <x:alignment vertical="top" wrapText="1"/>
    </x:xf>
    <x:xf numFmtId="0" fontId="6" fillId="7" borderId="1" xfId="0" applyNumberFormat="1" applyFont="1" applyFill="1" applyBorder="1" applyAlignment="1">
      <x:alignment vertical="top" wrapText="1"/>
    </x:xf>
    <x:xf numFmtId="0" fontId="0" fillId="4" borderId="0" xfId="0" applyNumberFormat="1" applyFont="1" applyFill="1" applyBorder="1" applyAlignment="1">
      <x:alignment wrapText="1"/>
    </x:xf>
    <x:xf numFmtId="0" fontId="0" fillId="4" borderId="1" xfId="0" applyNumberFormat="1" applyFont="1" applyFill="1" applyBorder="1" applyAlignment="1">
      <x:alignment wrapText="1"/>
    </x:xf>
    <x:xf numFmtId="0" fontId="0" fillId="5" borderId="0" xfId="0" applyNumberFormat="1" applyFont="1" applyFill="1" applyBorder="1" applyAlignment="1">
      <x:alignment wrapText="1"/>
    </x:xf>
    <x:xf numFmtId="0" fontId="0" fillId="5" borderId="1" xfId="0" applyNumberFormat="1" applyFont="1" applyFill="1" applyBorder="1" applyAlignment="1">
      <x:alignment wrapText="1"/>
    </x:xf>
    <x:xf numFmtId="0" fontId="2" fillId="0" borderId="0" xfId="0" applyNumberFormat="1" applyFont="1" applyFill="1" applyBorder="1"/>
    <x:xf numFmtId="0" fontId="2" fillId="0" borderId="1" xfId="0" applyNumberFormat="1" applyFont="1" applyFill="1" applyBorder="1"/>
    <x:xf numFmtId="0" fontId="5" fillId="4" borderId="0" xfId="0" applyNumberFormat="1" applyFont="1" applyFill="1" applyBorder="1"/>
    <x:xf numFmtId="0" fontId="5" fillId="4" borderId="1" xfId="0" applyNumberFormat="1" applyFont="1" applyFill="1" applyBorder="1"/>
    <x:xf numFmtId="200" fontId="13" fillId="0" borderId="0" xfId="0" applyNumberFormat="1" applyFont="1" applyFill="1" applyBorder="1" applyAlignment="1">
      <x:alignment wrapText="1"/>
    </x:xf>
    <x:xf numFmtId="200" fontId="13" fillId="0" borderId="1" xfId="0" applyNumberFormat="1" applyFont="1" applyFill="1" applyBorder="1" applyAlignment="1">
      <x:alignment wrapText="1"/>
    </x:xf>
    <x:xf numFmtId="200" fontId="12" fillId="5" borderId="0" xfId="0" applyNumberFormat="1" applyFont="1" applyFill="1" applyBorder="1" applyAlignment="1">
      <x:alignment wrapText="1"/>
    </x:xf>
    <x:xf numFmtId="200" fontId="12" fillId="5" borderId="1" xfId="0" applyNumberFormat="1" applyFont="1" applyFill="1" applyBorder="1" applyAlignment="1">
      <x:alignment wrapText="1"/>
    </x:xf>
    <x:xf numFmtId="0" fontId="5" fillId="5" borderId="0" xfId="0" applyNumberFormat="1" applyFont="1" applyFill="1" applyBorder="1" applyAlignment="1">
      <x:alignment wrapText="1"/>
    </x:xf>
    <x:xf numFmtId="0" fontId="5" fillId="5" borderId="1" xfId="0" applyNumberFormat="1" applyFont="1" applyFill="1" applyBorder="1" applyAlignment="1">
      <x:alignment wrapText="1"/>
    </x:xf>
    <x:xf numFmtId="0" fontId="4" fillId="5" borderId="0" xfId="0" applyNumberFormat="1" applyFont="1" applyFill="1" applyBorder="1" applyAlignment="1">
      <x:alignment wrapText="1"/>
    </x:xf>
    <x:xf numFmtId="0" fontId="4" fillId="5" borderId="1" xfId="0" applyNumberFormat="1" applyFont="1" applyFill="1" applyBorder="1" applyAlignment="1">
      <x:alignment wrapText="1"/>
    </x:xf>
    <x:xf numFmtId="201" fontId="12" fillId="5" borderId="0" xfId="0" applyNumberFormat="1" applyFont="1" applyFill="1" applyBorder="1" applyAlignment="1">
      <x:alignment wrapText="1"/>
    </x:xf>
  </x:cellXfs>
  <x:cellStyles count="1">
    <x:cellStyle name="Normal" xfId="0"/>
  </x:cellStyles>
  <x:dxfs count="2">
    <x:dxf>
      <x:font>
        <x:b/>
        <x:color rgb="FFC00000"/>
      </x:font>
      <x:fill>
        <x:patternFill patternType="solid">
          <x:bgColor rgb="FFF4CCCC"/>
        </x:patternFill>
      </x:fill>
    </x:dxf>
    <x:dxf>
      <x:font>
        <x:b/>
        <x:color rgb="FFC00000"/>
      </x:font>
      <x:fill>
        <x:patternFill patternType="solid">
          <x:bgColor rgb="FFF4CCCC"/>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7774bf4cb6014c43" /><Relationship Type="http://schemas.openxmlformats.org/officeDocument/2006/relationships/theme" Target="/xl/theme/theme1.xml" Id="R58b07259b6cc4160" /><Relationship Type="http://schemas.openxmlformats.org/officeDocument/2006/relationships/sharedStrings" Target="/xl/sharedStrings.xml" Id="R98e2e3d26140410e" /><Relationship Type="http://schemas.openxmlformats.org/officeDocument/2006/relationships/worksheet" Target="/xl/worksheets/sheet1.xml" Id="R42e59d05fe624cc8" /><Relationship Type="http://schemas.openxmlformats.org/officeDocument/2006/relationships/worksheet" Target="/xl/worksheets/sheet2.xml" Id="Rc55cd10f3eaa4f37" /><Relationship Type="http://schemas.openxmlformats.org/officeDocument/2006/relationships/worksheet" Target="/xl/worksheets/sheet3.xml" Id="R8516d61487934240" /><Relationship Type="http://schemas.openxmlformats.org/officeDocument/2006/relationships/worksheet" Target="/xl/worksheets/sheet4.xml" Id="R73ab5df31bbf4206" /><Relationship Type="http://schemas.openxmlformats.org/officeDocument/2006/relationships/worksheet" Target="/xl/worksheets/sheet5.xml" Id="Rb8f7680f0c484bba" /><Relationship Type="http://schemas.openxmlformats.org/officeDocument/2006/relationships/worksheet" Target="/xl/worksheets/sheet6.xml" Id="R3e26317d595d4d1e" /><Relationship Type="http://schemas.openxmlformats.org/officeDocument/2006/relationships/worksheet" Target="/xl/worksheets/sheet7.xml" Id="R454b95c8dbfd478a" /></Relationships>
</file>

<file path=xl/drawings/_rels/drawing1.xml.rels>&#65279;<?xml version="1.0" encoding="utf-8"?><Relationships xmlns="http://schemas.openxmlformats.org/package/2006/relationships"><Relationship Type="http://schemas.openxmlformats.org/officeDocument/2006/relationships/chart" Target="/xl/drawings/charts/chart1.xml" Id="R3c1abe41f1354ee9" /><Relationship Type="http://schemas.openxmlformats.org/officeDocument/2006/relationships/chart" Target="/xl/drawings/charts/chart2.xml" Id="R2d4bbf7d3d664156" /><Relationship Type="http://schemas.openxmlformats.org/officeDocument/2006/relationships/chart" Target="/xl/drawings/charts/chart3.xml" Id="Rddbecf0277584a94" /><Relationship Type="http://schemas.openxmlformats.org/officeDocument/2006/relationships/chart" Target="/xl/drawings/charts/chart4.xml" Id="Rdc72230782e743ad" /></Relationships>
</file>

<file path=xl/drawings/_rels/drawing2.xml.rels>&#65279;<?xml version="1.0" encoding="utf-8"?><Relationships xmlns="http://schemas.openxmlformats.org/package/2006/relationships"><Relationship Type="http://schemas.openxmlformats.org/officeDocument/2006/relationships/chart" Target="/xl/drawings/charts/chart5.xml" Id="Reee5d491db0c4936" /><Relationship Type="http://schemas.openxmlformats.org/officeDocument/2006/relationships/chart" Target="/xl/drawings/charts/chart6.xml" Id="R09204e10cb354ffe" /><Relationship Type="http://schemas.openxmlformats.org/officeDocument/2006/relationships/chart" Target="/xl/drawings/charts/chart7.xml" Id="R69e29c227a404e25" /><Relationship Type="http://schemas.openxmlformats.org/officeDocument/2006/relationships/chart" Target="/xl/drawings/charts/chart8.xml" Id="Rc55142a830094cc2" /><Relationship Type="http://schemas.openxmlformats.org/officeDocument/2006/relationships/chart" Target="/xl/drawings/charts/chart9.xml" Id="Rfb96b0ccfb7a4876" /><Relationship Type="http://schemas.openxmlformats.org/officeDocument/2006/relationships/chart" Target="/xl/drawings/charts/chart10.xml" Id="R18a6e8951f78430c"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TSNH và Nợ ngắn hạn</a:t>
            </a:r>
          </a:p>
        </c:rich>
      </c:tx>
    </c:title>
    <c:plotArea>
      <c:lineChart>
        <c:grouping val="standard"/>
        <c:ser>
          <c:idx val="0"/>
          <c:order val="0"/>
          <c:tx>
            <c:v>TSNH</c:v>
          </c:tx>
          <c:marker>
            <c:symbol val="none"/>
          </c:marker>
          <c:cat>
            <c:strRef>
              <c:f>'02_BAI_THUC_HANH'!$L$71:$L$79</c:f>
              <c:strCache>
                <c:ptCount val="0"/>
              </c:strCache>
            </c:strRef>
          </c:cat>
          <c:val>
            <c:numRef>
              <c:f>'02_BAI_THUC_HANH'!$M$71:$M$79</c:f>
              <c:numCache>
                <c:formatCode>General</c:formatCode>
                <c:ptCount val="0"/>
              </c:numCache>
            </c:numRef>
          </c:val>
        </c:ser>
        <c:ser>
          <c:idx val="1"/>
          <c:order val="1"/>
          <c:tx>
            <c:v>Nợ NH</c:v>
          </c:tx>
          <c:marker>
            <c:symbol val="none"/>
          </c:marker>
          <c:cat>
            <c:strRef>
              <c:f>'02_BAI_THUC_HANH'!$L$71:$L$79</c:f>
              <c:strCache>
                <c:ptCount val="0"/>
              </c:strCache>
            </c:strRef>
          </c:cat>
          <c:val>
            <c:numRef>
              <c:f>'02_BAI_THUC_HANH'!$N$71:$N$79</c:f>
              <c:numCache>
                <c:formatCode>General</c:formatCode>
                <c:ptCount val="0"/>
              </c:numCache>
            </c:numRef>
          </c:val>
        </c:ser>
        <c:axId val="48650112"/>
        <c:axId val="48672768"/>
      </c:line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lblAlgn val="ctr"/>
        <c:lblOffset val="100"/>
        <c:noMultiLvlLbl val="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Between val="between"/>
      </c:valAx>
    </c:plotArea>
    <c:legend>
      <c:legendPos val="b"/>
      <c:overlay val="0"/>
    </c:legend>
    <c:plotVisOnly val="1"/>
  </c:chart>
  <c:spPr>
    <a:ln xmlns:a="http://schemas.openxmlformats.org/drawingml/2006/main" w="9525">
      <a:solidFill>
        <a:srgbClr val="D9D9D9"/>
      </a:solidFill>
      <a:prstDash val="solid"/>
    </a:ln>
  </c:spPr>
</c:chartSpace>
</file>

<file path=xl/drawings/charts/chart2.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Vốn lưu động ròng</a:t>
            </a:r>
          </a:p>
        </c:rich>
      </c:tx>
    </c:title>
    <c:plotArea>
      <c:barChart>
        <c:barDir val="col"/>
        <c:grouping val="clustered"/>
        <c:varyColors val="0"/>
        <c:ser>
          <c:idx val="0"/>
          <c:order val="0"/>
          <c:tx>
            <c:v>NWC</c:v>
          </c:tx>
          <c:cat>
            <c:strRef>
              <c:f>'02_BAI_THUC_HANH'!$P$71:$P$79</c:f>
              <c:strCache>
                <c:ptCount val="0"/>
              </c:strCache>
            </c:strRef>
          </c:cat>
          <c:val>
            <c:numRef>
              <c:f>'02_BAI_THUC_HANH'!$Q$71:$Q$79</c:f>
              <c:numCache>
                <c:formatCode>General</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lblAlgn val="ctr"/>
        <c:lblOffset val="100"/>
        <c:noMultiLvlLbl val="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Between val="between"/>
      </c:valAx>
    </c:plotArea>
    <c:legend>
      <c:legendPos val="b"/>
      <c:overlay val="0"/>
    </c:legend>
    <c:plotVisOnly val="1"/>
  </c:chart>
  <c:spPr>
    <a:ln xmlns:a="http://schemas.openxmlformats.org/drawingml/2006/main" w="9525">
      <a:solidFill>
        <a:srgbClr val="D9D9D9"/>
      </a:solidFill>
      <a:prstDash val="solid"/>
    </a:ln>
  </c:spPr>
</c:chartSpace>
</file>

<file path=xl/drawings/charts/chart3.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Nợ phải trả và VCSH</a:t>
            </a:r>
          </a:p>
        </c:rich>
      </c:tx>
    </c:title>
    <c:plotArea>
      <c:lineChart>
        <c:grouping val="standard"/>
        <c:ser>
          <c:idx val="0"/>
          <c:order val="0"/>
          <c:tx>
            <c:v>Nợ phải trả</c:v>
          </c:tx>
          <c:marker>
            <c:symbol val="none"/>
          </c:marker>
          <c:cat>
            <c:strRef>
              <c:f>'02_BAI_THUC_HANH'!$S$71:$S$79</c:f>
              <c:strCache>
                <c:ptCount val="0"/>
              </c:strCache>
            </c:strRef>
          </c:cat>
          <c:val>
            <c:numRef>
              <c:f>'02_BAI_THUC_HANH'!$T$71:$T$79</c:f>
              <c:numCache>
                <c:formatCode>General</c:formatCode>
                <c:ptCount val="0"/>
              </c:numCache>
            </c:numRef>
          </c:val>
        </c:ser>
        <c:ser>
          <c:idx val="1"/>
          <c:order val="1"/>
          <c:tx>
            <c:v>VCSH</c:v>
          </c:tx>
          <c:marker>
            <c:symbol val="none"/>
          </c:marker>
          <c:cat>
            <c:strRef>
              <c:f>'02_BAI_THUC_HANH'!$S$71:$S$79</c:f>
              <c:strCache>
                <c:ptCount val="0"/>
              </c:strCache>
            </c:strRef>
          </c:cat>
          <c:val>
            <c:numRef>
              <c:f>'02_BAI_THUC_HANH'!$U$71:$U$79</c:f>
              <c:numCache>
                <c:formatCode>General</c:formatCode>
                <c:ptCount val="0"/>
              </c:numCache>
            </c:numRef>
          </c:val>
        </c:ser>
        <c:axId val="48650112"/>
        <c:axId val="48672768"/>
      </c:line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lblAlgn val="ctr"/>
        <c:lblOffset val="100"/>
        <c:noMultiLvlLbl val="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Between val="between"/>
      </c:valAx>
    </c:plotArea>
    <c:legend>
      <c:legendPos val="b"/>
      <c:overlay val="0"/>
    </c:legend>
    <c:plotVisOnly val="1"/>
  </c:chart>
  <c:spPr>
    <a:ln xmlns:a="http://schemas.openxmlformats.org/drawingml/2006/main" w="9525">
      <a:solidFill>
        <a:srgbClr val="D9D9D9"/>
      </a:solidFill>
      <a:prstDash val="solid"/>
    </a:ln>
  </c:spPr>
</c:chartSpace>
</file>

<file path=xl/drawings/charts/chart4.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Tổng nợ vay và Nợ vay ròng</a:t>
            </a:r>
          </a:p>
        </c:rich>
      </c:tx>
    </c:title>
    <c:plotArea>
      <c:lineChart>
        <c:grouping val="standard"/>
        <c:ser>
          <c:idx val="0"/>
          <c:order val="0"/>
          <c:tx>
            <c:v>Tổng nợ vay</c:v>
          </c:tx>
          <c:marker>
            <c:symbol val="none"/>
          </c:marker>
          <c:cat>
            <c:strRef>
              <c:f>'02_BAI_THUC_HANH'!$W$71:$W$79</c:f>
              <c:strCache>
                <c:ptCount val="0"/>
              </c:strCache>
            </c:strRef>
          </c:cat>
          <c:val>
            <c:numRef>
              <c:f>'02_BAI_THUC_HANH'!$X$71:$X$79</c:f>
              <c:numCache>
                <c:formatCode>General</c:formatCode>
                <c:ptCount val="0"/>
              </c:numCache>
            </c:numRef>
          </c:val>
        </c:ser>
        <c:ser>
          <c:idx val="1"/>
          <c:order val="1"/>
          <c:tx>
            <c:v>Nợ vay ròng</c:v>
          </c:tx>
          <c:marker>
            <c:symbol val="none"/>
          </c:marker>
          <c:cat>
            <c:strRef>
              <c:f>'02_BAI_THUC_HANH'!$W$71:$W$79</c:f>
              <c:strCache>
                <c:ptCount val="0"/>
              </c:strCache>
            </c:strRef>
          </c:cat>
          <c:val>
            <c:numRef>
              <c:f>'02_BAI_THUC_HANH'!$Y$71:$Y$79</c:f>
              <c:numCache>
                <c:formatCode>General</c:formatCode>
                <c:ptCount val="0"/>
              </c:numCache>
            </c:numRef>
          </c:val>
        </c:ser>
        <c:axId val="48650112"/>
        <c:axId val="48672768"/>
      </c:line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lblAlgn val="ctr"/>
        <c:lblOffset val="100"/>
        <c:noMultiLvlLbl val="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Between val="between"/>
      </c:valAx>
    </c:plotArea>
    <c:legend>
      <c:legendPos val="b"/>
      <c:overlay val="0"/>
    </c:legend>
    <c:plotVisOnly val="1"/>
  </c:chart>
  <c:spPr>
    <a:ln xmlns:a="http://schemas.openxmlformats.org/drawingml/2006/main" w="9525">
      <a:solidFill>
        <a:srgbClr val="D9D9D9"/>
      </a:solidFill>
      <a:prstDash val="solid"/>
    </a:ln>
  </c:spPr>
</c:chartSpace>
</file>

<file path=xl/drawings/charts/chart5.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Tài sản ngắn hạn và Nợ ngắn hạn</a:t>
            </a:r>
          </a:p>
        </c:rich>
      </c:tx>
    </c:title>
    <c:plotArea>
      <c:lineChart>
        <c:grouping val="standard"/>
        <c:ser>
          <c:idx val="0"/>
          <c:order val="0"/>
          <c:tx>
            <c:v>TSNH</c:v>
          </c:tx>
          <c:marker>
            <c:symbol val="none"/>
          </c:marker>
          <c:cat>
            <c:strRef>
              <c:f>'04_DASHBOARD'!$A$71:$A$79</c:f>
              <c:strCache>
                <c:ptCount val="0"/>
              </c:strCache>
            </c:strRef>
          </c:cat>
          <c:val>
            <c:numRef>
              <c:f>'04_DASHBOARD'!$B$71:$B$79</c:f>
              <c:numCache>
                <c:formatCode>#,##0</c:formatCode>
                <c:ptCount val="0"/>
              </c:numCache>
            </c:numRef>
          </c:val>
        </c:ser>
        <c:ser>
          <c:idx val="1"/>
          <c:order val="1"/>
          <c:tx>
            <c:v>Nợ NH</c:v>
          </c:tx>
          <c:marker>
            <c:symbol val="none"/>
          </c:marker>
          <c:cat>
            <c:strRef>
              <c:f>'04_DASHBOARD'!$A$71:$A$79</c:f>
              <c:strCache>
                <c:ptCount val="0"/>
              </c:strCache>
            </c:strRef>
          </c:cat>
          <c:val>
            <c:numRef>
              <c:f>'04_DASHBOARD'!$C$71:$C$79</c:f>
              <c:numCache>
                <c:formatCode>#,##0</c:formatCode>
                <c:ptCount val="0"/>
              </c:numCache>
            </c:numRef>
          </c:val>
        </c:ser>
        <c:axId val="48650112"/>
        <c:axId val="48672768"/>
      </c:line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lblAlgn val="ctr"/>
        <c:lblOffset val="100"/>
        <c:noMultiLvlLbl val="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0" sourceLinked="0"/>
        <c:majorTickMark val="none"/>
        <c:minorTickMark val="none"/>
        <c:crossAx val="48650112"/>
        <c:crossBetween val="between"/>
      </c:valAx>
    </c:plotArea>
    <c:legend>
      <c:legendPos val="b"/>
      <c:overlay val="0"/>
    </c:legend>
    <c:plotVisOnly val="1"/>
  </c:chart>
  <c:spPr>
    <a:ln xmlns:a="http://schemas.openxmlformats.org/drawingml/2006/main" w="9525">
      <a:solidFill>
        <a:srgbClr val="D9D9D9"/>
      </a:solidFill>
      <a:prstDash val="solid"/>
    </a:ln>
  </c:spPr>
</c:chartSpace>
</file>

<file path=xl/drawings/charts/chart6.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Vốn lưu động ròng</a:t>
            </a:r>
          </a:p>
        </c:rich>
      </c:tx>
    </c:title>
    <c:plotArea>
      <c:barChart>
        <c:barDir val="col"/>
        <c:grouping val="clustered"/>
        <c:varyColors val="0"/>
        <c:ser>
          <c:idx val="0"/>
          <c:order val="0"/>
          <c:tx>
            <c:v>NWC</c:v>
          </c:tx>
          <c:cat>
            <c:strRef>
              <c:f>'04_DASHBOARD'!$E$71:$E$79</c:f>
              <c:strCache>
                <c:ptCount val="0"/>
              </c:strCache>
            </c:strRef>
          </c:cat>
          <c:val>
            <c:numRef>
              <c:f>'04_DASHBOARD'!$F$71:$F$79</c:f>
              <c:numCache>
                <c:formatCode>#,##0</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lblAlgn val="ctr"/>
        <c:lblOffset val="100"/>
        <c:noMultiLvlLbl val="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0" sourceLinked="0"/>
        <c:majorTickMark val="none"/>
        <c:minorTickMark val="none"/>
        <c:crossAx val="48650112"/>
        <c:crossBetween val="between"/>
      </c:valAx>
    </c:plotArea>
    <c:legend>
      <c:legendPos val="b"/>
      <c:overlay val="0"/>
    </c:legend>
    <c:plotVisOnly val="1"/>
  </c:chart>
  <c:spPr>
    <a:ln xmlns:a="http://schemas.openxmlformats.org/drawingml/2006/main" w="9525">
      <a:solidFill>
        <a:srgbClr val="D9D9D9"/>
      </a:solidFill>
      <a:prstDash val="solid"/>
    </a:ln>
  </c:spPr>
</c:chartSpace>
</file>

<file path=xl/drawings/charts/chart7.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Nợ phải trả và Vốn chủ sở hữu</a:t>
            </a:r>
          </a:p>
        </c:rich>
      </c:tx>
    </c:title>
    <c:plotArea>
      <c:lineChart>
        <c:grouping val="standard"/>
        <c:ser>
          <c:idx val="0"/>
          <c:order val="0"/>
          <c:tx>
            <c:v>Nợ phải trả</c:v>
          </c:tx>
          <c:marker>
            <c:symbol val="none"/>
          </c:marker>
          <c:cat>
            <c:strRef>
              <c:f>'04_DASHBOARD'!$H$71:$H$79</c:f>
              <c:strCache>
                <c:ptCount val="0"/>
              </c:strCache>
            </c:strRef>
          </c:cat>
          <c:val>
            <c:numRef>
              <c:f>'04_DASHBOARD'!$I$71:$I$79</c:f>
              <c:numCache>
                <c:formatCode>#,##0</c:formatCode>
                <c:ptCount val="0"/>
              </c:numCache>
            </c:numRef>
          </c:val>
        </c:ser>
        <c:ser>
          <c:idx val="1"/>
          <c:order val="1"/>
          <c:tx>
            <c:v>VCSH</c:v>
          </c:tx>
          <c:marker>
            <c:symbol val="none"/>
          </c:marker>
          <c:cat>
            <c:strRef>
              <c:f>'04_DASHBOARD'!$H$71:$H$79</c:f>
              <c:strCache>
                <c:ptCount val="0"/>
              </c:strCache>
            </c:strRef>
          </c:cat>
          <c:val>
            <c:numRef>
              <c:f>'04_DASHBOARD'!$J$71:$J$79</c:f>
              <c:numCache>
                <c:formatCode>#,##0</c:formatCode>
                <c:ptCount val="0"/>
              </c:numCache>
            </c:numRef>
          </c:val>
        </c:ser>
        <c:axId val="48650112"/>
        <c:axId val="48672768"/>
      </c:line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lblAlgn val="ctr"/>
        <c:lblOffset val="100"/>
        <c:noMultiLvlLbl val="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0" sourceLinked="0"/>
        <c:majorTickMark val="none"/>
        <c:minorTickMark val="none"/>
        <c:crossAx val="48650112"/>
        <c:crossBetween val="between"/>
      </c:valAx>
    </c:plotArea>
    <c:legend>
      <c:legendPos val="b"/>
      <c:overlay val="0"/>
    </c:legend>
    <c:plotVisOnly val="1"/>
  </c:chart>
  <c:spPr>
    <a:ln xmlns:a="http://schemas.openxmlformats.org/drawingml/2006/main" w="9525">
      <a:solidFill>
        <a:srgbClr val="D9D9D9"/>
      </a:solidFill>
      <a:prstDash val="solid"/>
    </a:ln>
  </c:spPr>
</c:chartSpace>
</file>

<file path=xl/drawings/charts/chart8.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Tổng nợ vay và Nợ vay ròng</a:t>
            </a:r>
          </a:p>
        </c:rich>
      </c:tx>
    </c:title>
    <c:plotArea>
      <c:lineChart>
        <c:grouping val="standard"/>
        <c:ser>
          <c:idx val="0"/>
          <c:order val="0"/>
          <c:tx>
            <c:v>Tổng nợ vay</c:v>
          </c:tx>
          <c:marker>
            <c:symbol val="none"/>
          </c:marker>
          <c:cat>
            <c:strRef>
              <c:f>'04_DASHBOARD'!$L$71:$L$79</c:f>
              <c:strCache>
                <c:ptCount val="0"/>
              </c:strCache>
            </c:strRef>
          </c:cat>
          <c:val>
            <c:numRef>
              <c:f>'04_DASHBOARD'!$M$71:$M$79</c:f>
              <c:numCache>
                <c:formatCode>#,##0</c:formatCode>
                <c:ptCount val="0"/>
              </c:numCache>
            </c:numRef>
          </c:val>
        </c:ser>
        <c:ser>
          <c:idx val="1"/>
          <c:order val="1"/>
          <c:tx>
            <c:v>Nợ vay ròng</c:v>
          </c:tx>
          <c:marker>
            <c:symbol val="none"/>
          </c:marker>
          <c:cat>
            <c:strRef>
              <c:f>'04_DASHBOARD'!$L$71:$L$79</c:f>
              <c:strCache>
                <c:ptCount val="0"/>
              </c:strCache>
            </c:strRef>
          </c:cat>
          <c:val>
            <c:numRef>
              <c:f>'04_DASHBOARD'!$N$71:$N$79</c:f>
              <c:numCache>
                <c:formatCode>#,##0</c:formatCode>
                <c:ptCount val="0"/>
              </c:numCache>
            </c:numRef>
          </c:val>
        </c:ser>
        <c:axId val="48650112"/>
        <c:axId val="48672768"/>
      </c:line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lblAlgn val="ctr"/>
        <c:lblOffset val="100"/>
        <c:noMultiLvlLbl val="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0" sourceLinked="0"/>
        <c:majorTickMark val="none"/>
        <c:minorTickMark val="none"/>
        <c:crossAx val="48650112"/>
        <c:crossBetween val="between"/>
      </c:valAx>
    </c:plotArea>
    <c:legend>
      <c:legendPos val="b"/>
      <c:overlay val="0"/>
    </c:legend>
    <c:plotVisOnly val="1"/>
  </c:chart>
  <c:spPr>
    <a:ln xmlns:a="http://schemas.openxmlformats.org/drawingml/2006/main" w="9525">
      <a:solidFill>
        <a:srgbClr val="D9D9D9"/>
      </a:solidFill>
      <a:prstDash val="solid"/>
    </a:ln>
  </c:spPr>
</c:chartSpace>
</file>

<file path=xl/drawings/charts/chart9.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Chuyển dịch cơ cấu tài sản</a:t>
            </a:r>
          </a:p>
        </c:rich>
      </c:tx>
    </c:title>
    <c:plotArea>
      <c:lineChart>
        <c:grouping val="standard"/>
        <c:ser>
          <c:idx val="0"/>
          <c:order val="0"/>
          <c:tx>
            <c:v>TSNH/TTS</c:v>
          </c:tx>
          <c:marker>
            <c:symbol val="none"/>
          </c:marker>
          <c:cat>
            <c:strRef>
              <c:f>'04_DASHBOARD'!$P$71:$P$79</c:f>
              <c:strCache>
                <c:ptCount val="0"/>
              </c:strCache>
            </c:strRef>
          </c:cat>
          <c:val>
            <c:numRef>
              <c:f>'04_DASHBOARD'!$Q$71:$Q$79</c:f>
              <c:numCache>
                <c:formatCode>0%</c:formatCode>
                <c:ptCount val="0"/>
              </c:numCache>
            </c:numRef>
          </c:val>
        </c:ser>
        <c:ser>
          <c:idx val="1"/>
          <c:order val="1"/>
          <c:tx>
            <c:v>TSDH/TTS</c:v>
          </c:tx>
          <c:marker>
            <c:symbol val="none"/>
          </c:marker>
          <c:cat>
            <c:strRef>
              <c:f>'04_DASHBOARD'!$P$71:$P$79</c:f>
              <c:strCache>
                <c:ptCount val="0"/>
              </c:strCache>
            </c:strRef>
          </c:cat>
          <c:val>
            <c:numRef>
              <c:f>'04_DASHBOARD'!$R$71:$R$79</c:f>
              <c:numCache>
                <c:formatCode>0%</c:formatCode>
                <c:ptCount val="0"/>
              </c:numCache>
            </c:numRef>
          </c:val>
        </c:ser>
        <c:ser>
          <c:idx val="2"/>
          <c:order val="2"/>
          <c:tx>
            <c:v>XDCB/TTS</c:v>
          </c:tx>
          <c:marker>
            <c:symbol val="none"/>
          </c:marker>
          <c:cat>
            <c:strRef>
              <c:f>'04_DASHBOARD'!$P$71:$P$79</c:f>
              <c:strCache>
                <c:ptCount val="0"/>
              </c:strCache>
            </c:strRef>
          </c:cat>
          <c:val>
            <c:numRef>
              <c:f>'04_DASHBOARD'!$S$71:$S$79</c:f>
              <c:numCache>
                <c:formatCode>0%</c:formatCode>
                <c:ptCount val="0"/>
              </c:numCache>
            </c:numRef>
          </c:val>
        </c:ser>
        <c:axId val="48650112"/>
        <c:axId val="48672768"/>
      </c:line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lblAlgn val="ctr"/>
        <c:lblOffset val="100"/>
        <c:noMultiLvlLbl val="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0%" sourceLinked="0"/>
        <c:majorTickMark val="none"/>
        <c:minorTickMark val="none"/>
        <c:crossAx val="48650112"/>
        <c:crossBetween val="between"/>
      </c:valAx>
    </c:plotArea>
    <c:legend>
      <c:legendPos val="b"/>
      <c:overlay val="0"/>
    </c:legend>
    <c:plotVisOnly val="1"/>
  </c:chart>
  <c:spPr>
    <a:ln xmlns:a="http://schemas.openxmlformats.org/drawingml/2006/main" w="9525">
      <a:solidFill>
        <a:srgbClr val="D9D9D9"/>
      </a:solidFill>
      <a:prstDash val="solid"/>
    </a:ln>
  </c:spPr>
</c:chartSpace>
</file>

<file path=xl/drawings/charts/chart10.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Current ratio và Quick ratio</a:t>
            </a:r>
          </a:p>
        </c:rich>
      </c:tx>
    </c:title>
    <c:plotArea>
      <c:lineChart>
        <c:grouping val="standard"/>
        <c:ser>
          <c:idx val="0"/>
          <c:order val="0"/>
          <c:tx>
            <c:v>Current ratio</c:v>
          </c:tx>
          <c:marker>
            <c:symbol val="none"/>
          </c:marker>
          <c:cat>
            <c:strRef>
              <c:f>'04_DASHBOARD'!$U$71:$U$79</c:f>
              <c:strCache>
                <c:ptCount val="0"/>
              </c:strCache>
            </c:strRef>
          </c:cat>
          <c:val>
            <c:numRef>
              <c:f>'04_DASHBOARD'!$V$71:$V$79</c:f>
              <c:numCache>
                <c:formatCode>0.00x</c:formatCode>
                <c:ptCount val="0"/>
              </c:numCache>
            </c:numRef>
          </c:val>
        </c:ser>
        <c:ser>
          <c:idx val="1"/>
          <c:order val="1"/>
          <c:tx>
            <c:v>Quick ratio</c:v>
          </c:tx>
          <c:marker>
            <c:symbol val="none"/>
          </c:marker>
          <c:cat>
            <c:strRef>
              <c:f>'04_DASHBOARD'!$U$71:$U$79</c:f>
              <c:strCache>
                <c:ptCount val="0"/>
              </c:strCache>
            </c:strRef>
          </c:cat>
          <c:val>
            <c:numRef>
              <c:f>'04_DASHBOARD'!$W$71:$W$79</c:f>
              <c:numCache>
                <c:formatCode>0.00x</c:formatCode>
                <c:ptCount val="0"/>
              </c:numCache>
            </c:numRef>
          </c:val>
        </c:ser>
        <c:axId val="48650112"/>
        <c:axId val="48672768"/>
      </c:line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lblAlgn val="ctr"/>
        <c:lblOffset val="100"/>
        <c:noMultiLvlLbl val="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0.00x" sourceLinked="0"/>
        <c:majorTickMark val="none"/>
        <c:minorTickMark val="none"/>
        <c:crossAx val="48650112"/>
        <c:crossBetween val="between"/>
      </c:valAx>
    </c:plotArea>
    <c:legend>
      <c:legendPos val="b"/>
      <c:overlay val="0"/>
    </c:legend>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11</xdr:col>
      <xdr:colOff>0</xdr:colOff>
      <xdr:row>3</xdr:row>
      <xdr:rowOff>0</xdr:rowOff>
    </xdr:from>
    <xdr:to>
      <xdr:col>19</xdr:col>
      <xdr:colOff>0</xdr:colOff>
      <xdr:row>16</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3c1abe41f1354ee9"/>
        </a:graphicData>
      </a:graphic>
    </xdr:graphicFrame>
    <xdr:clientData/>
  </xdr:twoCellAnchor>
  <xdr:twoCellAnchor>
    <xdr:from>
      <xdr:col>11</xdr:col>
      <xdr:colOff>0</xdr:colOff>
      <xdr:row>17</xdr:row>
      <xdr:rowOff>0</xdr:rowOff>
    </xdr:from>
    <xdr:to>
      <xdr:col>19</xdr:col>
      <xdr:colOff>0</xdr:colOff>
      <xdr:row>30</xdr:row>
      <xdr:rowOff>0</xdr:rowOff>
    </xdr:to>
    <xdr:graphicFrame macro="">
      <xdr:nvGraphicFramePr>
        <xdr:cNvPr id="2"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2d4bbf7d3d664156"/>
        </a:graphicData>
      </a:graphic>
    </xdr:graphicFrame>
    <xdr:clientData/>
  </xdr:twoCellAnchor>
  <xdr:twoCellAnchor>
    <xdr:from>
      <xdr:col>11</xdr:col>
      <xdr:colOff>0</xdr:colOff>
      <xdr:row>31</xdr:row>
      <xdr:rowOff>0</xdr:rowOff>
    </xdr:from>
    <xdr:to>
      <xdr:col>19</xdr:col>
      <xdr:colOff>0</xdr:colOff>
      <xdr:row>44</xdr:row>
      <xdr:rowOff>0</xdr:rowOff>
    </xdr:to>
    <xdr:graphicFrame macro="">
      <xdr:nvGraphicFramePr>
        <xdr:cNvPr id="3"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ddbecf0277584a94"/>
        </a:graphicData>
      </a:graphic>
    </xdr:graphicFrame>
    <xdr:clientData/>
  </xdr:twoCellAnchor>
  <xdr:twoCellAnchor>
    <xdr:from>
      <xdr:col>11</xdr:col>
      <xdr:colOff>0</xdr:colOff>
      <xdr:row>45</xdr:row>
      <xdr:rowOff>0</xdr:rowOff>
    </xdr:from>
    <xdr:to>
      <xdr:col>19</xdr:col>
      <xdr:colOff>0</xdr:colOff>
      <xdr:row>58</xdr:row>
      <xdr:rowOff>0</xdr:rowOff>
    </xdr:to>
    <xdr:graphicFrame macro="">
      <xdr:nvGraphicFramePr>
        <xdr:cNvPr id="4"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dc72230782e743ad"/>
        </a:graphicData>
      </a:graphic>
    </xdr:graphicFrame>
    <xdr:clientData/>
  </xdr:twoCellAnchor>
</xdr:wsDr>
</file>

<file path=xl/drawings/drawing2.xml><?xml version="1.0" encoding="utf-8"?>
<xdr:wsDr xmlns:xdr="http://schemas.openxmlformats.org/drawingml/2006/spreadsheetDrawing">
  <xdr:twoCellAnchor>
    <xdr:from>
      <xdr:col>5</xdr:col>
      <xdr:colOff>0</xdr:colOff>
      <xdr:row>3</xdr:row>
      <xdr:rowOff>0</xdr:rowOff>
    </xdr:from>
    <xdr:to>
      <xdr:col>14</xdr:col>
      <xdr:colOff>0</xdr:colOff>
      <xdr:row>16</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eee5d491db0c4936"/>
        </a:graphicData>
      </a:graphic>
    </xdr:graphicFrame>
    <xdr:clientData/>
  </xdr:twoCellAnchor>
  <xdr:twoCellAnchor>
    <xdr:from>
      <xdr:col>5</xdr:col>
      <xdr:colOff>0</xdr:colOff>
      <xdr:row>17</xdr:row>
      <xdr:rowOff>0</xdr:rowOff>
    </xdr:from>
    <xdr:to>
      <xdr:col>14</xdr:col>
      <xdr:colOff>0</xdr:colOff>
      <xdr:row>30</xdr:row>
      <xdr:rowOff>0</xdr:rowOff>
    </xdr:to>
    <xdr:graphicFrame macro="">
      <xdr:nvGraphicFramePr>
        <xdr:cNvPr id="2"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09204e10cb354ffe"/>
        </a:graphicData>
      </a:graphic>
    </xdr:graphicFrame>
    <xdr:clientData/>
  </xdr:twoCellAnchor>
  <xdr:twoCellAnchor>
    <xdr:from>
      <xdr:col>5</xdr:col>
      <xdr:colOff>0</xdr:colOff>
      <xdr:row>31</xdr:row>
      <xdr:rowOff>0</xdr:rowOff>
    </xdr:from>
    <xdr:to>
      <xdr:col>14</xdr:col>
      <xdr:colOff>0</xdr:colOff>
      <xdr:row>44</xdr:row>
      <xdr:rowOff>0</xdr:rowOff>
    </xdr:to>
    <xdr:graphicFrame macro="">
      <xdr:nvGraphicFramePr>
        <xdr:cNvPr id="3"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69e29c227a404e25"/>
        </a:graphicData>
      </a:graphic>
    </xdr:graphicFrame>
    <xdr:clientData/>
  </xdr:twoCellAnchor>
  <xdr:twoCellAnchor>
    <xdr:from>
      <xdr:col>5</xdr:col>
      <xdr:colOff>0</xdr:colOff>
      <xdr:row>45</xdr:row>
      <xdr:rowOff>0</xdr:rowOff>
    </xdr:from>
    <xdr:to>
      <xdr:col>14</xdr:col>
      <xdr:colOff>0</xdr:colOff>
      <xdr:row>58</xdr:row>
      <xdr:rowOff>0</xdr:rowOff>
    </xdr:to>
    <xdr:graphicFrame macro="">
      <xdr:nvGraphicFramePr>
        <xdr:cNvPr id="4"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c55142a830094cc2"/>
        </a:graphicData>
      </a:graphic>
    </xdr:graphicFrame>
    <xdr:clientData/>
  </xdr:twoCellAnchor>
  <xdr:twoCellAnchor>
    <xdr:from>
      <xdr:col>0</xdr:col>
      <xdr:colOff>0</xdr:colOff>
      <xdr:row>34</xdr:row>
      <xdr:rowOff>0</xdr:rowOff>
    </xdr:from>
    <xdr:to>
      <xdr:col>5</xdr:col>
      <xdr:colOff>0</xdr:colOff>
      <xdr:row>49</xdr:row>
      <xdr:rowOff>0</xdr:rowOff>
    </xdr:to>
    <xdr:graphicFrame macro="">
      <xdr:nvGraphicFramePr>
        <xdr:cNvPr id="5"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fb96b0ccfb7a4876"/>
        </a:graphicData>
      </a:graphic>
    </xdr:graphicFrame>
    <xdr:clientData/>
  </xdr:twoCellAnchor>
  <xdr:twoCellAnchor>
    <xdr:from>
      <xdr:col>0</xdr:col>
      <xdr:colOff>0</xdr:colOff>
      <xdr:row>50</xdr:row>
      <xdr:rowOff>0</xdr:rowOff>
    </xdr:from>
    <xdr:to>
      <xdr:col>5</xdr:col>
      <xdr:colOff>0</xdr:colOff>
      <xdr:row>64</xdr:row>
      <xdr:rowOff>0</xdr:rowOff>
    </xdr:to>
    <xdr:graphicFrame macro="">
      <xdr:nvGraphicFramePr>
        <xdr:cNvPr id="6"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18a6e8951f78430c"/>
        </a:graphicData>
      </a:graphic>
    </xdr:graphicFrame>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3.xml.rels>&#65279;<?xml version="1.0" encoding="utf-8"?><Relationships xmlns="http://schemas.openxmlformats.org/package/2006/relationships"><Relationship Type="http://schemas.openxmlformats.org/officeDocument/2006/relationships/drawing" Target="/xl/drawings/drawing1.xml" Id="Rbe08fc9158154271" /></Relationships>
</file>

<file path=xl/worksheets/_rels/sheet5.xml.rels>&#65279;<?xml version="1.0" encoding="utf-8"?><Relationships xmlns="http://schemas.openxmlformats.org/package/2006/relationships"><Relationship Type="http://schemas.openxmlformats.org/officeDocument/2006/relationships/drawing" Target="/xl/drawings/drawing2.xml" Id="R934bdc3ecb314874" /></Relationships>
</file>

<file path=xl/worksheets/sheet1.xml><?xml version="1.0" encoding="utf-8"?>
<x:worksheet xmlns:x="http://schemas.openxmlformats.org/spreadsheetml/2006/main">
  <x:sheetFormatPr defaultRowHeight="15"/>
  <x:cols>
    <x:col min="1" max="1" width="18" hidden="0" customWidth="1"/>
    <x:col min="2" max="2" width="18" hidden="0" customWidth="1"/>
    <x:col min="3" max="3" width="30" hidden="0" customWidth="1"/>
    <x:col min="4" max="4" width="58"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s>
  <x:sheetData>
    <x:row r="1" ht="30" customHeight="1">
      <x:c r="A1" s="5" t="str">
        <x:v>HƯỚNG DẪN PHÂN TÍCH BẢNG CÂN ĐỐI KẾ TOÁN – HÒA PHÁT (HPG)</x:v>
      </x:c>
      <x:c r="B1" s="5"/>
      <x:c r="C1" s="5"/>
      <x:c r="D1" s="5"/>
      <x:c r="E1" s="5"/>
      <x:c r="F1" s="5"/>
      <x:c r="G1" s="5"/>
      <x:c r="H1" s="5"/>
      <x:c r="I1" s="5"/>
      <x:c r="J1" s="5"/>
    </x:row>
    <x:row r="2">
      <x:c r="A2" s="12" t="str">
        <x:v>Mục tiêu: đọc diễn biến quan trọng thay vì mô tả từng khoản mục; sử dụng dữ liệu 2005–2024 do giảng viên cung cấp.</x:v>
      </x:c>
      <x:c r="B2" s="12"/>
      <x:c r="C2" s="12"/>
      <x:c r="D2" s="12"/>
      <x:c r="E2" s="12"/>
      <x:c r="F2" s="12"/>
      <x:c r="G2" s="12"/>
      <x:c r="H2" s="12"/>
      <x:c r="I2" s="12"/>
      <x:c r="J2" s="12"/>
    </x:row>
    <x:row r="4">
      <x:c r="A4" s="18" t="str">
        <x:v>1. NGUYÊN TẮC ĐỌC BẢNG CÂN ĐỐI KẾ TOÁN</x:v>
      </x:c>
      <x:c r="B4" s="18"/>
      <x:c r="C4" s="18"/>
      <x:c r="D4" s="18"/>
      <x:c r="E4" s="18"/>
      <x:c r="F4" s="18"/>
      <x:c r="G4" s="18"/>
      <x:c r="H4" s="18"/>
      <x:c r="I4" s="18"/>
      <x:c r="J4" s="18"/>
    </x:row>
    <x:row r="5">
      <x:c r="A5" s="22" t="str">
        <x:v>Không đọc từng dòng. Hãy xác định 5–7 biến động lớn nhất và tìm mối liên hệ giữa chúng.</x:v>
      </x:c>
      <x:c r="B5" s="22"/>
      <x:c r="C5" s="22"/>
      <x:c r="D5" s="22"/>
      <x:c r="E5" s="22"/>
      <x:c r="F5" s="22"/>
      <x:c r="G5" s="22"/>
      <x:c r="H5" s="22"/>
      <x:c r="I5" s="22"/>
      <x:c r="J5" s="22"/>
    </x:row>
    <x:row r="6">
      <x:c r="A6" s="22" t="str">
        <x:v>Luôn phân biệt: Nợ phải trả ≠ Nợ ngắn hạn ≠ Vay ngắn hạn. Vay ngắn hạn chỉ là một bộ phận của nợ ngắn hạn.</x:v>
      </x:c>
      <x:c r="B6" s="22"/>
      <x:c r="C6" s="22"/>
      <x:c r="D6" s="22"/>
      <x:c r="E6" s="22"/>
      <x:c r="F6" s="22"/>
      <x:c r="G6" s="22"/>
      <x:c r="H6" s="22"/>
      <x:c r="I6" s="22"/>
      <x:c r="J6" s="22"/>
    </x:row>
    <x:row r="7">
      <x:c r="A7" s="22" t="str">
        <x:v>Mọi nhận xét phải có bằng chứng số liệu: mức tăng/giảm, tỷ trọng, tỷ số hoặc thay đổi cơ cấu.</x:v>
      </x:c>
      <x:c r="B7" s="22"/>
      <x:c r="C7" s="22"/>
      <x:c r="D7" s="22"/>
      <x:c r="E7" s="22"/>
      <x:c r="F7" s="22"/>
      <x:c r="G7" s="22"/>
      <x:c r="H7" s="22"/>
      <x:c r="I7" s="22"/>
      <x:c r="J7" s="22"/>
    </x:row>
    <x:row r="8">
      <x:c r="A8" s="22" t="str">
        <x:v>Phân tích theo chuỗi nhân quả: Tài sản thay đổi → nhu cầu vốn thay đổi → cấu trúc nợ/vốn chủ thay đổi → thanh khoản và rủi ro thay đổi.</x:v>
      </x:c>
      <x:c r="B8" s="22"/>
      <x:c r="C8" s="22"/>
      <x:c r="D8" s="22"/>
      <x:c r="E8" s="22"/>
      <x:c r="F8" s="22"/>
      <x:c r="G8" s="22"/>
      <x:c r="H8" s="22"/>
      <x:c r="I8" s="22"/>
      <x:c r="J8" s="22"/>
    </x:row>
    <x:row r="10">
      <x:c r="A10" s="18" t="str">
        <x:v>2. TRÌNH TỰ PHÂN TÍCH ĐỀ XUẤT</x:v>
      </x:c>
      <x:c r="B10" s="18"/>
      <x:c r="C10" s="18"/>
      <x:c r="D10" s="18"/>
      <x:c r="E10" s="18"/>
      <x:c r="F10" s="18"/>
      <x:c r="G10" s="18"/>
      <x:c r="H10" s="18"/>
      <x:c r="I10" s="18"/>
      <x:c r="J10" s="18"/>
    </x:row>
    <x:row r="11">
      <x:c r="A11" s="24" t="str">
        <x:v>A11</x:v>
      </x:c>
      <x:c r="B11" s="26" t="str">
        <x:v>Bước 1</x:v>
      </x:c>
      <x:c r="C11" s="26" t="str">
        <x:v>Quy mô</x:v>
      </x:c>
      <x:c r="D11" s="22" t="str">
        <x:v>Tổng tài sản tăng/giảm thế nào? Năm nào có điểm ngoặt?</x:v>
      </x:c>
    </x:row>
    <x:row r="12">
      <x:c r="A12" s="24" t="str">
        <x:v>A12</x:v>
      </x:c>
      <x:c r="B12" s="26" t="str">
        <x:v>Bước 2</x:v>
      </x:c>
      <x:c r="C12" s="26" t="str">
        <x:v>Cơ cấu tài sản</x:v>
      </x:c>
      <x:c r="D12" s="22" t="str">
        <x:v>TSNH và TSDH thay đổi ra sao? XDCB dở dang, hàng tồn kho, tiền đang dẫn dắt biến động nào?</x:v>
      </x:c>
    </x:row>
    <x:row r="13">
      <x:c r="A13" s="24" t="str">
        <x:v>A13</x:v>
      </x:c>
      <x:c r="B13" s="26" t="str">
        <x:v>Bước 3</x:v>
      </x:c>
      <x:c r="C13" s="26" t="str">
        <x:v>Vốn lưu động</x:v>
      </x:c>
      <x:c r="D13" s="22" t="str">
        <x:v>Tính Vốn lưu động ròng = TSNH – Nợ ngắn hạn. Quan sát mức và tỷ lệ trên tổng tài sản.</x:v>
      </x:c>
    </x:row>
    <x:row r="14">
      <x:c r="A14" s="24" t="str">
        <x:v>A14</x:v>
      </x:c>
      <x:c r="B14" s="26" t="str">
        <x:v>Bước 4</x:v>
      </x:c>
      <x:c r="C14" s="26" t="str">
        <x:v>Thanh khoản</x:v>
      </x:c>
      <x:c r="D14" s="22" t="str">
        <x:v>So sánh Current ratio, Quick ratio và Cash ratio. Giải thích vì sao ba tỷ số có thể cho tín hiệu khác nhau.</x:v>
      </x:c>
    </x:row>
    <x:row r="15">
      <x:c r="A15" s="24" t="str">
        <x:v>A15</x:v>
      </x:c>
      <x:c r="B15" s="26" t="str">
        <x:v>Bước 5</x:v>
      </x:c>
      <x:c r="C15" s="26" t="str">
        <x:v>Cơ cấu nợ</x:v>
      </x:c>
      <x:c r="D15" s="22" t="str">
        <x:v>Phân tích Nợ phải trả, Nợ ngắn hạn, Nợ dài hạn; sau đó tách riêng Vay ngắn hạn và Vay dài hạn.</x:v>
      </x:c>
    </x:row>
    <x:row r="16">
      <x:c r="A16" s="24" t="str">
        <x:v>A16</x:v>
      </x:c>
      <x:c r="B16" s="26" t="str">
        <x:v>Bước 6</x:v>
      </x:c>
      <x:c r="C16" s="26" t="str">
        <x:v>Nguồn tài trợ tự phát</x:v>
      </x:c>
      <x:c r="D16" s="22" t="str">
        <x:v>Xem Phải trả người bán/Nợ ngắn hạn để đánh giá mức sử dụng tín dụng thương mại.</x:v>
      </x:c>
    </x:row>
    <x:row r="17">
      <x:c r="A17" s="24" t="str">
        <x:v>A17</x:v>
      </x:c>
      <x:c r="B17" s="26" t="str">
        <x:v>Bước 7</x:v>
      </x:c>
      <x:c r="C17" s="26" t="str">
        <x:v>Đòn bẩy và nợ ròng</x:v>
      </x:c>
      <x:c r="D17" s="22" t="str">
        <x:v>Tính Nợ/TTS, Nợ/VCSH, Tổng nợ vay và Nợ vay ròng.</x:v>
      </x:c>
    </x:row>
    <x:row r="18">
      <x:c r="A18" s="24" t="str">
        <x:v>A18</x:v>
      </x:c>
      <x:c r="B18" s="26" t="str">
        <x:v>Bước 8</x:v>
      </x:c>
      <x:c r="C18" s="26" t="str">
        <x:v>Phù hợp kỳ hạn</x:v>
      </x:c>
      <x:c r="D18" s="22" t="str">
        <x:v>Đối chiếu TSDH/XDCB dở dang với Nợ dài hạn + VCSH. Tránh kết luận chỉ từ mức nợ tuyệt đối.</x:v>
      </x:c>
    </x:row>
    <x:row r="20">
      <x:c r="A20" s="18" t="str">
        <x:v>3. CÁC CHỈ TIÊU TRỌNG TÂM</x:v>
      </x:c>
      <x:c r="B20" s="18"/>
      <x:c r="C20" s="18"/>
      <x:c r="D20" s="18"/>
      <x:c r="E20" s="18"/>
      <x:c r="F20" s="18"/>
      <x:c r="G20" s="18"/>
      <x:c r="H20" s="18"/>
      <x:c r="I20" s="18"/>
      <x:c r="J20" s="18"/>
    </x:row>
    <x:row r="21">
      <x:c r="A21" s="30" t="str">
        <x:v>Chỉ tiêu</x:v>
      </x:c>
      <x:c r="B21" s="30" t="str">
        <x:v>Công thức</x:v>
      </x:c>
      <x:c r="C21" s="30" t="str">
        <x:v>Ý nghĩa khi phân tích</x:v>
      </x:c>
      <x:c r="D21" s="30" t="str">
        <x:v>Câu hỏi cần đặt ra</x:v>
      </x:c>
    </x:row>
    <x:row r="22">
      <x:c r="A22" s="26" t="str">
        <x:v>Vốn lưu động ròng</x:v>
      </x:c>
      <x:c r="B22" s="22" t="str">
        <x:v>TSNH – Nợ ngắn hạn</x:v>
      </x:c>
      <x:c r="C22" s="22" t="str">
        <x:v>Phần TSNH được tài trợ bằng nguồn vốn dài hạn</x:v>
      </x:c>
      <x:c r="D22" s="22" t="str">
        <x:v>Đang tăng hay giảm? Biên an toàn thanh khoản thay đổi thế nào?</x:v>
      </x:c>
    </x:row>
    <x:row r="23">
      <x:c r="A23" s="26" t="str">
        <x:v>Vốn lưu động ròng/TTS</x:v>
      </x:c>
      <x:c r="B23" s="22" t="str">
        <x:v>NWC / Tổng tài sản</x:v>
      </x:c>
      <x:c r="C23" s="22" t="str">
        <x:v>Quy mô đệm vốn lưu động so với doanh nghiệp</x:v>
      </x:c>
      <x:c r="D23" s="22" t="str">
        <x:v>Có bị thu hẹp khi doanh nghiệp mở rộng đầu tư?</x:v>
      </x:c>
    </x:row>
    <x:row r="24">
      <x:c r="A24" s="26" t="str">
        <x:v>Current ratio</x:v>
      </x:c>
      <x:c r="B24" s="22" t="str">
        <x:v>TSNH / Nợ ngắn hạn</x:v>
      </x:c>
      <x:c r="C24" s="22" t="str">
        <x:v>Khả năng bao phủ nghĩa vụ ngắn hạn bằng TSNH</x:v>
      </x:c>
      <x:c r="D24" s="22" t="str">
        <x:v>Tỷ số giảm do TSNH giảm hay Nợ ngắn hạn tăng?</x:v>
      </x:c>
    </x:row>
    <x:row r="25">
      <x:c r="A25" s="26" t="str">
        <x:v>Quick ratio</x:v>
      </x:c>
      <x:c r="B25" s="22" t="str">
        <x:v>(Tiền + ĐT ngắn hạn + Phải thu) / Nợ NH</x:v>
      </x:c>
      <x:c r="C25" s="22" t="str">
        <x:v>Thanh khoản không phụ thuộc hàng tồn kho</x:v>
      </x:c>
      <x:c r="D25" s="22" t="str">
        <x:v>Chênh lệch lớn với Current ratio có cho thấy phụ thuộc HTK?</x:v>
      </x:c>
    </x:row>
    <x:row r="26">
      <x:c r="A26" s="26" t="str">
        <x:v>Cash ratio</x:v>
      </x:c>
      <x:c r="B26" s="22" t="str">
        <x:v>(Tiền + ĐT ngắn hạn) / Nợ NH</x:v>
      </x:c>
      <x:c r="C26" s="22" t="str">
        <x:v>Khả năng thanh toán tức thời</x:v>
      </x:c>
      <x:c r="D26" s="22" t="str">
        <x:v>Tiền và tài sản tài chính đang tích lũy hay được sử dụng cho đầu tư?</x:v>
      </x:c>
    </x:row>
    <x:row r="27">
      <x:c r="A27" s="26" t="str">
        <x:v>Nợ/TTS</x:v>
      </x:c>
      <x:c r="B27" s="22" t="str">
        <x:v>Nợ phải trả / Tổng tài sản</x:v>
      </x:c>
      <x:c r="C27" s="22" t="str">
        <x:v>Mức độ tài trợ bằng nợ</x:v>
      </x:c>
      <x:c r="D27" s="22" t="str">
        <x:v>Đòn bẩy đang tăng hay giảm qua chu kỳ?</x:v>
      </x:c>
    </x:row>
    <x:row r="28">
      <x:c r="A28" s="26" t="str">
        <x:v>Nợ/VCSH</x:v>
      </x:c>
      <x:c r="B28" s="22" t="str">
        <x:v>Nợ phải trả / VCSH</x:v>
      </x:c>
      <x:c r="C28" s="22" t="str">
        <x:v>Quan hệ giữa vốn chủ nợ và vốn chủ sở hữu</x:v>
      </x:c>
      <x:c r="D28" s="22" t="str">
        <x:v>Tốc độ tăng nợ có vượt tốc độ tăng VCSH?</x:v>
      </x:c>
    </x:row>
    <x:row r="29">
      <x:c r="A29" s="26" t="str">
        <x:v>Tổng nợ vay</x:v>
      </x:c>
      <x:c r="B29" s="22" t="str">
        <x:v>Vay NH + Vay DH</x:v>
      </x:c>
      <x:c r="C29" s="22" t="str">
        <x:v>Nợ tài chính có lãi gần đúng</x:v>
      </x:c>
      <x:c r="D29" s="22" t="str">
        <x:v>Không được nhầm với tổng nợ phải trả.</x:v>
      </x:c>
    </x:row>
    <x:row r="30">
      <x:c r="A30" s="26" t="str">
        <x:v>Nợ vay ròng</x:v>
      </x:c>
      <x:c r="B30" s="22" t="str">
        <x:v>Tổng nợ vay – Tiền – ĐT ngắn hạn</x:v>
      </x:c>
      <x:c r="C30" s="22" t="str">
        <x:v>Áp lực nợ sau khi trừ tài sản tiền tệ thanh khoản cao</x:v>
      </x:c>
      <x:c r="D30" s="22" t="str">
        <x:v>Có tăng nhanh khi doanh nghiệp bước vào chu kỳ CAPEX?</x:v>
      </x:c>
    </x:row>
    <x:row r="31">
      <x:c r="A31" s="26" t="str">
        <x:v>Vay NH/Nợ NH</x:v>
      </x:c>
      <x:c r="B31" s="22" t="str">
        <x:v>Vay ngắn hạn / Nợ ngắn hạn</x:v>
      </x:c>
      <x:c r="C31" s="22" t="str">
        <x:v>Tỷ trọng nợ tài chính trong nghĩa vụ ngắn hạn</x:v>
      </x:c>
      <x:c r="D31" s="22" t="str">
        <x:v>Rủi ro tái tài trợ ngắn hạn lớn đến đâu?</x:v>
      </x:c>
    </x:row>
    <x:row r="32">
      <x:c r="A32" s="26" t="str">
        <x:v>Phải trả NCC/Nợ NH</x:v>
      </x:c>
      <x:c r="B32" s="22" t="str">
        <x:v>Phải trả người bán / Nợ ngắn hạn</x:v>
      </x:c>
      <x:c r="C32" s="22" t="str">
        <x:v>Mức sử dụng tín dụng thương mại</x:v>
      </x:c>
      <x:c r="D32" s="22" t="str">
        <x:v>Tăng do quy mô mua hàng hay do kéo dài thanh toán?</x:v>
      </x:c>
    </x:row>
    <x:row r="33">
      <x:c r="A33" s="26" t="str">
        <x:v>XDCB dở dang/TTS</x:v>
      </x:c>
      <x:c r="B33" s="22" t="str">
        <x:v>XDCB dở dang / TTS</x:v>
      </x:c>
      <x:c r="C33" s="22" t="str">
        <x:v>Tỷ trọng tài sản chưa đi vào vận hành</x:v>
      </x:c>
      <x:c r="D33" s="22" t="str">
        <x:v>Doanh nghiệp đang ở pha đầu tư mạnh hay pha khai thác tài sản?</x:v>
      </x:c>
    </x:row>
    <x:row r="35">
      <x:c r="A35" s="18" t="str">
        <x:v>4. CÁCH VIẾT NHẬN XÉT</x:v>
      </x:c>
      <x:c r="B35" s="18"/>
      <x:c r="C35" s="18"/>
      <x:c r="D35" s="18"/>
      <x:c r="E35" s="18"/>
      <x:c r="F35" s="18"/>
      <x:c r="G35" s="18"/>
      <x:c r="H35" s="18"/>
      <x:c r="I35" s="18"/>
      <x:c r="J35" s="18"/>
    </x:row>
    <x:row r="36">
      <x:c r="A36" s="26" t="str">
        <x:v>A36</x:v>
      </x:c>
      <x:c r="B36" s="26" t="str">
        <x:v>Mẫu 1 – Diễn biến</x:v>
      </x:c>
      <x:c r="C36" s="22" t="str">
        <x:v>“Trong giai đoạn …, chỉ tiêu X tăng từ … lên …, tương đương …%. Điểm đáng chú ý là …”</x:v>
      </x:c>
    </x:row>
    <x:row r="37">
      <x:c r="A37" s="26" t="str">
        <x:v>A37</x:v>
      </x:c>
      <x:c r="B37" s="26" t="str">
        <x:v>Mẫu 2 – Cơ cấu</x:v>
      </x:c>
      <x:c r="C37" s="22" t="str">
        <x:v>“Tỷ trọng X/Tổng tài sản tăng từ …% lên …%, cho thấy cơ cấu tài sản đang chuyển theo hướng …”</x:v>
      </x:c>
    </x:row>
    <x:row r="38">
      <x:c r="A38" s="26" t="str">
        <x:v>A38</x:v>
      </x:c>
      <x:c r="B38" s="26" t="str">
        <x:v>Mẫu 3 – Liên hệ</x:v>
      </x:c>
      <x:c r="C38" s="22" t="str">
        <x:v>“Sự gia tăng X diễn ra đồng thời với Y, gợi ý doanh nghiệp đang sử dụng … để tài trợ cho …”</x:v>
      </x:c>
    </x:row>
    <x:row r="39">
      <x:c r="A39" s="26" t="str">
        <x:v>A39</x:v>
      </x:c>
      <x:c r="B39" s="26" t="str">
        <x:v>Mẫu 4 – Rủi ro</x:v>
      </x:c>
      <x:c r="C39" s="22" t="str">
        <x:v>“Mặc dù … vẫn ở mức …, xu hướng … cho thấy cần theo dõi … trong các kỳ tiếp theo.”</x:v>
      </x:c>
    </x:row>
    <x:row r="40">
      <x:c r="A40" s="26" t="str">
        <x:v>A40</x:v>
      </x:c>
      <x:c r="B40" s="26" t="str">
        <x:v>Mẫu 5 – Kết luận</x:v>
      </x:c>
      <x:c r="C40" s="22" t="str">
        <x:v>“Bảng CĐKT cho thấy doanh nghiệp đang ở pha …; điểm mạnh là …, trong khi rủi ro chính nằm ở …”</x:v>
      </x:c>
    </x:row>
    <x:row r="44">
      <x:c r="A44" s="18" t="str">
        <x:v>5. NHỮNG LỖI SINH VIÊN CẦN TRÁNH</x:v>
      </x:c>
      <x:c r="B44" s="18"/>
      <x:c r="C44" s="18"/>
      <x:c r="D44" s="18"/>
      <x:c r="E44" s="18"/>
      <x:c r="F44" s="18"/>
      <x:c r="G44" s="18"/>
      <x:c r="H44" s="18"/>
      <x:c r="I44" s="18"/>
      <x:c r="J44" s="18"/>
    </x:row>
    <x:row r="45">
      <x:c r="A45" s="22" t="str">
        <x:v>Chỉ nêu “tăng/giảm” mà không tính % hoặc tỷ trọng.</x:v>
      </x:c>
      <x:c r="B45" s="22"/>
      <x:c r="C45" s="22"/>
      <x:c r="D45" s="22"/>
      <x:c r="E45" s="22"/>
      <x:c r="F45" s="22"/>
      <x:c r="G45" s="22"/>
      <x:c r="H45" s="22"/>
      <x:c r="I45" s="22"/>
      <x:c r="J45" s="22"/>
    </x:row>
    <x:row r="46">
      <x:c r="A46" s="22" t="str">
        <x:v>Thấy nợ tăng rồi kết luận xấu mà không xem tài sản được hình thành từ khoản nợ đó.</x:v>
      </x:c>
      <x:c r="B46" s="22"/>
      <x:c r="C46" s="22"/>
      <x:c r="D46" s="22"/>
      <x:c r="E46" s="22"/>
      <x:c r="F46" s="22"/>
      <x:c r="G46" s="22"/>
      <x:c r="H46" s="22"/>
      <x:c r="I46" s="22"/>
      <x:c r="J46" s="22"/>
    </x:row>
    <x:row r="47">
      <x:c r="A47" s="22" t="str">
        <x:v>Nhầm Nợ phải trả với Nợ vay; nhầm Nợ ngắn hạn với Vay ngắn hạn.</x:v>
      </x:c>
      <x:c r="B47" s="22"/>
      <x:c r="C47" s="22"/>
      <x:c r="D47" s="22"/>
      <x:c r="E47" s="22"/>
      <x:c r="F47" s="22"/>
      <x:c r="G47" s="22"/>
      <x:c r="H47" s="22"/>
      <x:c r="I47" s="22"/>
      <x:c r="J47" s="22"/>
    </x:row>
    <x:row r="48">
      <x:c r="A48" s="22" t="str">
        <x:v>Dùng Current ratio nhưng bỏ qua hàng tồn kho và cấu trúc của TSNH.</x:v>
      </x:c>
      <x:c r="B48" s="22"/>
      <x:c r="C48" s="22"/>
      <x:c r="D48" s="22"/>
      <x:c r="E48" s="22"/>
      <x:c r="F48" s="22"/>
      <x:c r="G48" s="22"/>
      <x:c r="H48" s="22"/>
      <x:c r="I48" s="22"/>
      <x:c r="J48" s="22"/>
    </x:row>
    <x:row r="49">
      <x:c r="A49" s="22" t="str">
        <x:v>Phân tích một năm đơn lẻ thay vì nhìn chuỗi thời gian và điểm ngoặt.</x:v>
      </x:c>
      <x:c r="B49" s="22"/>
      <x:c r="C49" s="22"/>
      <x:c r="D49" s="22"/>
      <x:c r="E49" s="22"/>
      <x:c r="F49" s="22"/>
      <x:c r="G49" s="22"/>
      <x:c r="H49" s="22"/>
      <x:c r="I49" s="22"/>
      <x:c r="J49" s="22"/>
    </x:row>
    <x:row r="50">
      <x:c r="A50" s="22" t="str">
        <x:v>Không đối chiếu kỳ hạn nguồn vốn với kỳ hạn tài sản.</x:v>
      </x:c>
      <x:c r="B50" s="22"/>
      <x:c r="C50" s="22"/>
      <x:c r="D50" s="22"/>
      <x:c r="E50" s="22"/>
      <x:c r="F50" s="22"/>
      <x:c r="G50" s="22"/>
      <x:c r="H50" s="22"/>
      <x:c r="I50" s="22"/>
      <x:c r="J50" s="22"/>
    </x:row>
  </x:sheetData>
  <x:mergeCells>
    <x:mergeCell ref="A1:J1"/>
    <x:mergeCell ref="A2:J2"/>
    <x:mergeCell ref="A4:J4"/>
    <x:mergeCell ref="A10:J10"/>
    <x:mergeCell ref="A20:J20"/>
    <x:mergeCell ref="A35:J35"/>
    <x:mergeCell ref="A44:J44"/>
    <x:mergeCell ref="A5:J5"/>
    <x:mergeCell ref="A6:J6"/>
    <x:mergeCell ref="A7:J7"/>
    <x:mergeCell ref="A8:J8"/>
    <x:mergeCell ref="A45:J45"/>
    <x:mergeCell ref="A46:J46"/>
    <x:mergeCell ref="A47:J47"/>
    <x:mergeCell ref="A48:J48"/>
    <x:mergeCell ref="A49:J49"/>
    <x:mergeCell ref="A50:J50"/>
  </x:mergeCells>
  <x:pageMargins left="0.7" right="0.7" top="0.75" bottom="0.75" header="0.3" footer="0.3"/>
</x:worksheet>
</file>

<file path=xl/worksheets/sheet2.xml><?xml version="1.0" encoding="utf-8"?>
<x:worksheet xmlns:x="http://schemas.openxmlformats.org/spreadsheetml/2006/main">
  <x:sheetFormatPr defaultRowHeight="15"/>
  <x:cols>
    <x:col min="1" max="1" width="48"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 min="13" max="13" width="12" hidden="0" customWidth="1"/>
    <x:col min="14" max="14" width="12" hidden="0" customWidth="1"/>
    <x:col min="15" max="15" width="12" hidden="0" customWidth="1"/>
    <x:col min="16" max="16" width="12" hidden="0" customWidth="1"/>
    <x:col min="17" max="17" width="12" hidden="0" customWidth="1"/>
    <x:col min="18" max="18" width="12" hidden="0" customWidth="1"/>
    <x:col min="19" max="19" width="12" hidden="0" customWidth="1"/>
    <x:col min="20" max="20" width="12" hidden="0" customWidth="1"/>
    <x:col min="21" max="21" width="12" hidden="0" customWidth="1"/>
  </x:cols>
  <x:sheetData>
    <x:row r="1">
      <x:c r="A1" s="38" t="str">
        <x:v>Chỉ tiêu</x:v>
      </x:c>
      <x:c r="B1" s="38" t="str">
        <x:v>2005</x:v>
      </x:c>
      <x:c r="C1" s="38" t="str">
        <x:v>2006</x:v>
      </x:c>
      <x:c r="D1" s="38" t="str">
        <x:v>2007</x:v>
      </x:c>
      <x:c r="E1" s="38" t="str">
        <x:v>2008</x:v>
      </x:c>
      <x:c r="F1" s="38" t="str">
        <x:v>2009</x:v>
      </x:c>
      <x:c r="G1" s="38" t="str">
        <x:v>2010</x:v>
      </x:c>
      <x:c r="H1" s="38" t="str">
        <x:v>2011</x:v>
      </x:c>
      <x:c r="I1" s="38" t="str">
        <x:v>2012</x:v>
      </x:c>
      <x:c r="J1" s="38" t="str">
        <x:v>2013</x:v>
      </x:c>
      <x:c r="K1" s="38" t="str">
        <x:v>2014</x:v>
      </x:c>
      <x:c r="L1" s="38" t="str">
        <x:v>2015</x:v>
      </x:c>
      <x:c r="M1" s="38" t="str">
        <x:v>2016</x:v>
      </x:c>
      <x:c r="N1" s="38" t="str">
        <x:v>2017</x:v>
      </x:c>
      <x:c r="O1" s="38" t="str">
        <x:v>2018</x:v>
      </x:c>
      <x:c r="P1" s="38" t="str">
        <x:v>2019</x:v>
      </x:c>
      <x:c r="Q1" s="38" t="str">
        <x:v>2020</x:v>
      </x:c>
      <x:c r="R1" s="38" t="str">
        <x:v>2021</x:v>
      </x:c>
      <x:c r="S1" s="38" t="str">
        <x:v>2022</x:v>
      </x:c>
      <x:c r="T1" s="38" t="str">
        <x:v>2023</x:v>
      </x:c>
      <x:c r="U1" s="38" t="str">
        <x:v>2024</x:v>
      </x:c>
    </x:row>
    <x:row r="2">
      <x:c r="A2" s="39" t="str">
        <x:v>Trạng thái kiểm toán</x:v>
      </x:c>
      <x:c r="B2" s="40" t="str">
        <x:v>Đã kiểm toán</x:v>
      </x:c>
      <x:c r="C2" s="40" t="str">
        <x:v>Đã kiểm toán</x:v>
      </x:c>
      <x:c r="D2" s="40" t="str">
        <x:v>Chưa kiểm toán</x:v>
      </x:c>
      <x:c r="E2" s="40" t="str">
        <x:v>Đã kiểm toán</x:v>
      </x:c>
      <x:c r="F2" s="40" t="str">
        <x:v>Đã kiểm toán</x:v>
      </x:c>
      <x:c r="G2" s="40" t="str">
        <x:v>Đã kiểm toán</x:v>
      </x:c>
      <x:c r="H2" s="40" t="str">
        <x:v>Đã kiểm toán</x:v>
      </x:c>
      <x:c r="I2" s="40" t="str">
        <x:v>Đã kiểm toán</x:v>
      </x:c>
      <x:c r="J2" s="40" t="str">
        <x:v>Đã kiểm toán</x:v>
      </x:c>
      <x:c r="K2" s="40" t="str">
        <x:v>Đã kiểm toán</x:v>
      </x:c>
      <x:c r="L2" s="40" t="str">
        <x:v>Đã kiểm toán</x:v>
      </x:c>
      <x:c r="M2" s="40" t="str">
        <x:v>Đã kiểm toán</x:v>
      </x:c>
      <x:c r="N2" s="40" t="str">
        <x:v>Đã kiểm toán</x:v>
      </x:c>
      <x:c r="O2" s="40" t="str">
        <x:v>Đã kiểm toán</x:v>
      </x:c>
      <x:c r="P2" s="40" t="str">
        <x:v>Đã kiểm toán</x:v>
      </x:c>
      <x:c r="Q2" s="40" t="str">
        <x:v>Đã kiểm toán</x:v>
      </x:c>
      <x:c r="R2" s="40" t="str">
        <x:v>Đã kiểm toán</x:v>
      </x:c>
      <x:c r="S2" s="40" t="str">
        <x:v>Đã kiểm toán</x:v>
      </x:c>
      <x:c r="T2" s="40" t="str">
        <x:v>Đã kiểm toán</x:v>
      </x:c>
      <x:c r="U2" s="40" t="str">
        <x:v>Đã kiểm toán</x:v>
      </x:c>
    </x:row>
    <x:row r="3">
      <x:c r="A3" s="39" t="str">
        <x:v>Công ty kiểm toán</x:v>
      </x:c>
      <x:c r="B3" s="40"/>
      <x:c r="C3" s="40"/>
      <x:c r="D3" s="40"/>
      <x:c r="E3" s="40"/>
      <x:c r="F3" s="40" t="str">
        <x:v>Ey Vietnam</x:v>
      </x:c>
      <x:c r="G3" s="40" t="str">
        <x:v>Kiểm toán KPMG</x:v>
      </x:c>
      <x:c r="H3" s="40" t="str">
        <x:v>Kiểm toán KPMG</x:v>
      </x:c>
      <x:c r="I3" s="40"/>
      <x:c r="J3" s="40" t="str">
        <x:v>Kiểm toán KPMG</x:v>
      </x:c>
      <x:c r="K3" s="40" t="str">
        <x:v>Kiểm toán KPMG</x:v>
      </x:c>
      <x:c r="L3" s="40" t="str">
        <x:v>Kiểm toán KPMG</x:v>
      </x:c>
      <x:c r="M3" s="40" t="str">
        <x:v>Kiểm toán KPMG</x:v>
      </x:c>
      <x:c r="N3" s="40" t="str">
        <x:v>Kiểm toán KPMG</x:v>
      </x:c>
      <x:c r="O3" s="40"/>
      <x:c r="P3" s="40" t="str">
        <x:v>Kiểm toán KPMG</x:v>
      </x:c>
      <x:c r="Q3" s="40" t="str">
        <x:v>Kiểm toán KPMG</x:v>
      </x:c>
      <x:c r="R3" s="40" t="str">
        <x:v>Kiểm toán KPMG</x:v>
      </x:c>
      <x:c r="S3" s="40" t="str">
        <x:v>Kiểm toán KPMG</x:v>
      </x:c>
      <x:c r="T3" s="40" t="str">
        <x:v>Kiểm toán KPMG</x:v>
      </x:c>
      <x:c r="U3" s="40" t="str">
        <x:v>Kiểm toán KPMG</x:v>
      </x:c>
    </x:row>
    <x:row r="4">
      <x:c r="A4" s="39" t="str">
        <x:v>Loại ý kiến kiểm toán</x:v>
      </x:c>
      <x:c r="B4" s="40"/>
      <x:c r="C4" s="40"/>
      <x:c r="D4" s="40"/>
      <x:c r="E4" s="40"/>
      <x:c r="F4" s="40" t="str">
        <x:v>Chấp nhận toàn phần</x:v>
      </x:c>
      <x:c r="G4" s="40" t="str">
        <x:v>Chấp nhận toàn phần</x:v>
      </x:c>
      <x:c r="H4" s="40" t="str">
        <x:v>Chấp nhận toàn phần</x:v>
      </x:c>
      <x:c r="I4" s="40"/>
      <x:c r="J4" s="40" t="str">
        <x:v>Chấp nhận toàn phần</x:v>
      </x:c>
      <x:c r="K4" s="40" t="str">
        <x:v>Chấp nhận toàn phần</x:v>
      </x:c>
      <x:c r="L4" s="40" t="str">
        <x:v>Chấp nhận toàn phần</x:v>
      </x:c>
      <x:c r="M4" s="40" t="str">
        <x:v>Chấp nhận toàn phần</x:v>
      </x:c>
      <x:c r="N4" s="40" t="str">
        <x:v>Chấp nhận toàn phần</x:v>
      </x:c>
      <x:c r="O4" s="40"/>
      <x:c r="P4" s="40" t="str">
        <x:v>Chấp nhận toàn phần</x:v>
      </x:c>
      <x:c r="Q4" s="40" t="str">
        <x:v>Chấp nhận toàn phần</x:v>
      </x:c>
      <x:c r="R4" s="40" t="str">
        <x:v>Chấp nhận toàn phần</x:v>
      </x:c>
      <x:c r="S4" s="40" t="str">
        <x:v>Chấp nhận toàn phần</x:v>
      </x:c>
      <x:c r="T4" s="40" t="str">
        <x:v>Chấp nhận toàn phần</x:v>
      </x:c>
      <x:c r="U4" s="40" t="str">
        <x:v>Chấp nhận toàn phần</x:v>
      </x:c>
    </x:row>
    <x:row r="5">
      <x:c r="A5" s="39" t="str">
        <x:v>von ldr / tong ts</x:v>
      </x:c>
      <x:c r="B5" s="40" t="n">
        <x:v>-0.10656681</x:v>
      </x:c>
      <x:c r="C5" s="40" t="n">
        <x:v>0.012451247</x:v>
      </x:c>
      <x:c r="D5" s="40" t="n">
        <x:v>0.392517606</x:v>
      </x:c>
      <x:c r="E5" s="40" t="n">
        <x:v>0.45974575</x:v>
      </x:c>
      <x:c r="F5" s="40" t="n">
        <x:v>0.082271589</x:v>
      </x:c>
      <x:c r="G5" s="40" t="n">
        <x:v>0.116052844</x:v>
      </x:c>
      <x:c r="H5" s="40" t="n">
        <x:v>0.162003744</x:v>
      </x:c>
      <x:c r="I5" s="40" t="n">
        <x:v>0.150337317</x:v>
      </x:c>
      <x:c r="J5" s="40" t="n">
        <x:v>0.054601027</x:v>
      </x:c>
      <x:c r="K5" s="40" t="n">
        <x:v>0.125832502</x:v>
      </x:c>
      <x:c r="L5" s="40" t="n">
        <x:v>0.075366047</x:v>
      </x:c>
      <x:c r="M5" s="40" t="n">
        <x:v>0.186530532</x:v>
      </x:c>
      <x:c r="N5" s="40" t="n">
        <x:v>0.274382087</x:v>
      </x:c>
      <x:c r="O5" s="40" t="n">
        <x:v>0.034166108</x:v>
      </x:c>
      <x:c r="P5" s="40" t="n">
        <x:v>0.033924871</x:v>
      </x:c>
      <x:c r="Q5" s="40" t="n">
        <x:v>0.036286128</x:v>
      </x:c>
      <x:c r="R5" s="40" t="n">
        <x:v>0.116112877</x:v>
      </x:c>
      <x:c r="S5" s="40" t="n">
        <x:v>0.106432986</x:v>
      </x:c>
      <x:c r="T5" s="40" t="n">
        <x:v>0.059659133</x:v>
      </x:c>
      <x:c r="U5" s="40" t="n">
        <x:v>0.051000258</x:v>
      </x:c>
    </x:row>
    <x:row r="6">
      <x:c r="A6" s="39" t="str">
        <x:v>von ldr</x:v>
      </x:c>
      <x:c r="B6" s="40" t="n">
        <x:v>-74.74</x:v>
      </x:c>
      <x:c r="C6" s="40" t="n">
        <x:v>8.81</x:v>
      </x:c>
      <x:c r="D6" s="40" t="n">
        <x:v>1867.13</x:v>
      </x:c>
      <x:c r="E6" s="40" t="n">
        <x:v>2592.68</x:v>
      </x:c>
      <x:c r="F6" s="40" t="n">
        <x:v>842.73</x:v>
      </x:c>
      <x:c r="G6" s="40" t="n">
        <x:v>1729.61</x:v>
      </x:c>
      <x:c r="H6" s="40" t="n">
        <x:v>2839.06</x:v>
      </x:c>
      <x:c r="I6" s="40" t="n">
        <x:v>2858.78</x:v>
      </x:c>
      <x:c r="J6" s="40" t="n">
        <x:v>1259.99</x:v>
      </x:c>
      <x:c r="K6" s="40" t="n">
        <x:v>2779.53</x:v>
      </x:c>
      <x:c r="L6" s="40" t="n">
        <x:v>1922.34</x:v>
      </x:c>
      <x:c r="M6" s="40" t="n">
        <x:v>6197.77</x:v>
      </x:c>
      <x:c r="N6" s="40" t="n">
        <x:v>14548.34</x:v>
      </x:c>
      <x:c r="O6" s="40" t="n">
        <x:v>2672.58</x:v>
      </x:c>
      <x:c r="P6" s="40" t="n">
        <x:v>3452.74</x:v>
      </x:c>
      <x:c r="Q6" s="40" t="n">
        <x:v>4772.04</x:v>
      </x:c>
      <x:c r="R6" s="40" t="n">
        <x:v>20695.54</x:v>
      </x:c>
      <x:c r="S6" s="40" t="n">
        <x:v>18129.32</x:v>
      </x:c>
      <x:c r="T6" s="40" t="n">
        <x:v>11202.95</x:v>
      </x:c>
      <x:c r="U6" s="40" t="n">
        <x:v>11449.03</x:v>
      </x:c>
    </x:row>
    <x:row r="7">
      <x:c r="A7" s="54" t="str">
        <x:v>TÀI SẢN NGẮN HẠN</x:v>
      </x:c>
      <x:c r="B7" s="55" t="n">
        <x:v>278.66</x:v>
      </x:c>
      <x:c r="C7" s="55" t="n">
        <x:v>315.4</x:v>
      </x:c>
      <x:c r="D7" s="55" t="n">
        <x:v>3135.51</x:v>
      </x:c>
      <x:c r="E7" s="55" t="n">
        <x:v>3849.01</x:v>
      </x:c>
      <x:c r="F7" s="55" t="n">
        <x:v>5407.84</x:v>
      </x:c>
      <x:c r="G7" s="55" t="n">
        <x:v>7866.09</x:v>
      </x:c>
      <x:c r="H7" s="55" t="n">
        <x:v>9485.63</x:v>
      </x:c>
      <x:c r="I7" s="55" t="n">
        <x:v>10220.79</x:v>
      </x:c>
      <x:c r="J7" s="55" t="n">
        <x:v>12402.52</x:v>
      </x:c>
      <x:c r="K7" s="55" t="n">
        <x:v>11745.86</x:v>
      </x:c>
      <x:c r="L7" s="55" t="n">
        <x:v>11915.18</x:v>
      </x:c>
      <x:c r="M7" s="55" t="n">
        <x:v>18182.79</x:v>
      </x:c>
      <x:c r="N7" s="55" t="n">
        <x:v>33068.06</x:v>
      </x:c>
      <x:c r="O7" s="55" t="n">
        <x:v>25308.73</x:v>
      </x:c>
      <x:c r="P7" s="55" t="n">
        <x:v>30436.94</x:v>
      </x:c>
      <x:c r="Q7" s="55" t="n">
        <x:v>56747.26</x:v>
      </x:c>
      <x:c r="R7" s="55" t="n">
        <x:v>94154.86</x:v>
      </x:c>
      <x:c r="S7" s="55" t="n">
        <x:v>80514.71</x:v>
      </x:c>
      <x:c r="T7" s="55" t="n">
        <x:v>82716.44</x:v>
      </x:c>
      <x:c r="U7" s="55" t="n">
        <x:v>86674.28</x:v>
      </x:c>
    </x:row>
    <x:row r="8">
      <x:c r="A8" s="54" t="str">
        <x:v>Tiền và tương đương tiền</x:v>
      </x:c>
      <x:c r="B8" s="55" t="n">
        <x:v>2.46</x:v>
      </x:c>
      <x:c r="C8" s="55" t="n">
        <x:v>9.22</x:v>
      </x:c>
      <x:c r="D8" s="55" t="n">
        <x:v>399.32</x:v>
      </x:c>
      <x:c r="E8" s="55" t="n">
        <x:v>510.22</x:v>
      </x:c>
      <x:c r="F8" s="55" t="n">
        <x:v>1480.49</x:v>
      </x:c>
      <x:c r="G8" s="55" t="n">
        <x:v>1047.18</x:v>
      </x:c>
      <x:c r="H8" s="55" t="n">
        <x:v>1064.38</x:v>
      </x:c>
      <x:c r="I8" s="55" t="n">
        <x:v>1294.49</x:v>
      </x:c>
      <x:c r="J8" s="55" t="n">
        <x:v>2125.32</x:v>
      </x:c>
      <x:c r="K8" s="55" t="n">
        <x:v>2026.28</x:v>
      </x:c>
      <x:c r="L8" s="55" t="n">
        <x:v>2372.76</x:v>
      </x:c>
      <x:c r="M8" s="55" t="n">
        <x:v>4558.66</x:v>
      </x:c>
      <x:c r="N8" s="55" t="n">
        <x:v>4264.64</x:v>
      </x:c>
      <x:c r="O8" s="55" t="n">
        <x:v>2515.62</x:v>
      </x:c>
      <x:c r="P8" s="55" t="n">
        <x:v>4544.9</x:v>
      </x:c>
      <x:c r="Q8" s="55" t="n">
        <x:v>13696.1</x:v>
      </x:c>
      <x:c r="R8" s="55" t="n">
        <x:v>22471.38</x:v>
      </x:c>
      <x:c r="S8" s="55" t="n">
        <x:v>8324.59</x:v>
      </x:c>
      <x:c r="T8" s="55" t="n">
        <x:v>12252</x:v>
      </x:c>
      <x:c r="U8" s="55" t="n">
        <x:v>6887.65</x:v>
      </x:c>
    </x:row>
    <x:row r="9">
      <x:c r="A9" s="39" t="str">
        <x:v>Tiền</x:v>
      </x:c>
      <x:c r="B9" s="40" t="n">
        <x:v>2.46</x:v>
      </x:c>
      <x:c r="C9" s="40" t="n">
        <x:v>9.22</x:v>
      </x:c>
      <x:c r="D9" s="40" t="n">
        <x:v>193.32</x:v>
      </x:c>
      <x:c r="E9" s="40" t="n">
        <x:v>253.42</x:v>
      </x:c>
      <x:c r="F9" s="40" t="n">
        <x:v>915.77</x:v>
      </x:c>
      <x:c r="G9" s="40" t="n">
        <x:v>136.13</x:v>
      </x:c>
      <x:c r="H9" s="40" t="n">
        <x:v>251.18</x:v>
      </x:c>
      <x:c r="I9" s="40" t="n">
        <x:v>171.27</x:v>
      </x:c>
      <x:c r="J9" s="40" t="n">
        <x:v>282.76</x:v>
      </x:c>
      <x:c r="K9" s="40" t="n">
        <x:v>491.95</x:v>
      </x:c>
      <x:c r="L9" s="40" t="n">
        <x:v>349.4</x:v>
      </x:c>
      <x:c r="M9" s="40" t="n">
        <x:v>556.92</x:v>
      </x:c>
      <x:c r="N9" s="40" t="n">
        <x:v>764.4</x:v>
      </x:c>
      <x:c r="O9" s="40" t="n">
        <x:v>1822.3</x:v>
      </x:c>
      <x:c r="P9" s="40" t="n">
        <x:v>1678.31</x:v>
      </x:c>
      <x:c r="Q9" s="40" t="n">
        <x:v>2094.31</x:v>
      </x:c>
      <x:c r="R9" s="40" t="n">
        <x:v>6316.3</x:v>
      </x:c>
      <x:c r="S9" s="40" t="n">
        <x:v>3458.05</x:v>
      </x:c>
      <x:c r="T9" s="40" t="n">
        <x:v>3771.6</x:v>
      </x:c>
      <x:c r="U9" s="40" t="n">
        <x:v>2919.53</x:v>
      </x:c>
    </x:row>
    <x:row r="10">
      <x:c r="A10" s="39" t="str">
        <x:v>Các khoản tương đương tiền</x:v>
      </x:c>
      <x:c r="B10" s="40" t="n">
        <x:v>0</x:v>
      </x:c>
      <x:c r="C10" s="40" t="n">
        <x:v>0</x:v>
      </x:c>
      <x:c r="D10" s="40" t="n">
        <x:v>206</x:v>
      </x:c>
      <x:c r="E10" s="40" t="n">
        <x:v>256.8</x:v>
      </x:c>
      <x:c r="F10" s="40" t="n">
        <x:v>564.72</x:v>
      </x:c>
      <x:c r="G10" s="40" t="n">
        <x:v>911.05</x:v>
      </x:c>
      <x:c r="H10" s="40" t="n">
        <x:v>813.2</x:v>
      </x:c>
      <x:c r="I10" s="40" t="n">
        <x:v>1123.23</x:v>
      </x:c>
      <x:c r="J10" s="40" t="n">
        <x:v>1842.56</x:v>
      </x:c>
      <x:c r="K10" s="40" t="n">
        <x:v>1534.33</x:v>
      </x:c>
      <x:c r="L10" s="40" t="n">
        <x:v>2023.37</x:v>
      </x:c>
      <x:c r="M10" s="40" t="n">
        <x:v>4001.74</x:v>
      </x:c>
      <x:c r="N10" s="40" t="n">
        <x:v>3500.25</x:v>
      </x:c>
      <x:c r="O10" s="40" t="n">
        <x:v>693.32</x:v>
      </x:c>
      <x:c r="P10" s="40" t="n">
        <x:v>2866.59</x:v>
      </x:c>
      <x:c r="Q10" s="40" t="n">
        <x:v>11601.79</x:v>
      </x:c>
      <x:c r="R10" s="40" t="n">
        <x:v>16155.08</x:v>
      </x:c>
      <x:c r="S10" s="40" t="n">
        <x:v>4866.54</x:v>
      </x:c>
      <x:c r="T10" s="40" t="n">
        <x:v>8480.41</x:v>
      </x:c>
      <x:c r="U10" s="40" t="n">
        <x:v>3968.11</x:v>
      </x:c>
    </x:row>
    <x:row r="11">
      <x:c r="A11" s="54" t="str">
        <x:v>Giá trị thuần đầu tư ngắn hạn</x:v>
      </x:c>
      <x:c r="B11" s="55" t="n">
        <x:v>0</x:v>
      </x:c>
      <x:c r="C11" s="55" t="n">
        <x:v>0</x:v>
      </x:c>
      <x:c r="D11" s="55" t="n">
        <x:v>266</x:v>
      </x:c>
      <x:c r="E11" s="55" t="n">
        <x:v>734.39</x:v>
      </x:c>
      <x:c r="F11" s="55" t="n">
        <x:v>146.14</x:v>
      </x:c>
      <x:c r="G11" s="55" t="n">
        <x:v>290.23</x:v>
      </x:c>
      <x:c r="H11" s="55" t="n">
        <x:v>0</x:v>
      </x:c>
      <x:c r="I11" s="55" t="n">
        <x:v>219.95</x:v>
      </x:c>
      <x:c r="J11" s="55" t="n">
        <x:v>387.79</x:v>
      </x:c>
      <x:c r="K11" s="55" t="n">
        <x:v>506.64</x:v>
      </x:c>
      <x:c r="L11" s="55" t="n">
        <x:v>758.09</x:v>
      </x:c>
      <x:c r="M11" s="55" t="n">
        <x:v>693.5</x:v>
      </x:c>
      <x:c r="N11" s="55" t="n">
        <x:v>9936.71</x:v>
      </x:c>
      <x:c r="O11" s="55" t="n">
        <x:v>3724.56</x:v>
      </x:c>
      <x:c r="P11" s="55" t="n">
        <x:v>1374.34</x:v>
      </x:c>
      <x:c r="Q11" s="55" t="n">
        <x:v>8126.99</x:v>
      </x:c>
      <x:c r="R11" s="55" t="n">
        <x:v>18236.15</x:v>
      </x:c>
      <x:c r="S11" s="55" t="n">
        <x:v>26268.25</x:v>
      </x:c>
      <x:c r="T11" s="55" t="n">
        <x:v>22177.3</x:v>
      </x:c>
      <x:c r="U11" s="55" t="n">
        <x:v>18974.72</x:v>
      </x:c>
    </x:row>
    <x:row r="12">
      <x:c r="A12" s="39" t="str">
        <x:v>Đầu tư ngắn hạn</x:v>
      </x:c>
      <x:c r="B12" s="40" t="n">
        <x:v>0</x:v>
      </x:c>
      <x:c r="C12" s="40" t="n">
        <x:v>0</x:v>
      </x:c>
      <x:c r="D12" s="40" t="n">
        <x:v>266</x:v>
      </x:c>
      <x:c r="E12" s="40" t="n">
        <x:v>734.39</x:v>
      </x:c>
      <x:c r="F12" s="40" t="n">
        <x:v>146.14</x:v>
      </x:c>
      <x:c r="G12" s="40" t="n">
        <x:v>290.23</x:v>
      </x:c>
      <x:c r="H12" s="40" t="n">
        <x:v>0</x:v>
      </x:c>
      <x:c r="I12" s="40" t="n">
        <x:v>219.95</x:v>
      </x:c>
      <x:c r="J12" s="40" t="n">
        <x:v>387.79</x:v>
      </x:c>
      <x:c r="K12" s="40" t="n">
        <x:v>506.64</x:v>
      </x:c>
      <x:c r="L12" s="40" t="n">
        <x:v>0</x:v>
      </x:c>
      <x:c r="M12" s="40" t="n">
        <x:v>0</x:v>
      </x:c>
      <x:c r="N12" s="40" t="n">
        <x:v>0</x:v>
      </x:c>
      <x:c r="O12" s="40" t="n">
        <x:v>0</x:v>
      </x:c>
      <x:c r="P12" s="40" t="n">
        <x:v>0</x:v>
      </x:c>
      <x:c r="Q12" s="40" t="n">
        <x:v>0</x:v>
      </x:c>
      <x:c r="R12" s="40" t="n">
        <x:v>0</x:v>
      </x:c>
      <x:c r="S12" s="40" t="n">
        <x:v>0</x:v>
      </x:c>
      <x:c r="T12" s="40" t="n">
        <x:v>0</x:v>
      </x:c>
      <x:c r="U12" s="40" t="n">
        <x:v>0</x:v>
      </x:c>
    </x:row>
    <x:row r="13">
      <x:c r="A13" s="39" t="str">
        <x:v>Dự phòng đầu tư ngắn hạn</x:v>
      </x:c>
      <x:c r="B13" s="40" t="n">
        <x:v>0</x:v>
      </x:c>
      <x:c r="C13" s="40" t="n">
        <x:v>0</x:v>
      </x:c>
      <x:c r="D13" s="40" t="n">
        <x:v>0</x:v>
      </x:c>
      <x:c r="E13" s="40" t="n">
        <x:v>0</x:v>
      </x:c>
      <x:c r="F13" s="40" t="n">
        <x:v>0</x:v>
      </x:c>
      <x:c r="G13" s="40" t="n">
        <x:v>0</x:v>
      </x:c>
      <x:c r="H13" s="40" t="n">
        <x:v>0</x:v>
      </x:c>
      <x:c r="I13" s="40" t="n">
        <x:v>0</x:v>
      </x:c>
      <x:c r="J13" s="40" t="n">
        <x:v>0</x:v>
      </x:c>
      <x:c r="K13" s="40" t="n">
        <x:v>0</x:v>
      </x:c>
      <x:c r="L13" s="40" t="n">
        <x:v>0</x:v>
      </x:c>
      <x:c r="M13" s="40" t="n">
        <x:v>0</x:v>
      </x:c>
      <x:c r="N13" s="40" t="n">
        <x:v>0</x:v>
      </x:c>
      <x:c r="O13" s="40" t="n">
        <x:v>0</x:v>
      </x:c>
      <x:c r="P13" s="40" t="n">
        <x:v>0</x:v>
      </x:c>
      <x:c r="Q13" s="40" t="n">
        <x:v>0</x:v>
      </x:c>
      <x:c r="R13" s="40" t="n">
        <x:v>0</x:v>
      </x:c>
      <x:c r="S13" s="40" t="n">
        <x:v>0</x:v>
      </x:c>
      <x:c r="T13" s="40" t="n">
        <x:v>0</x:v>
      </x:c>
      <x:c r="U13" s="40" t="n">
        <x:v>0</x:v>
      </x:c>
    </x:row>
    <x:row r="14">
      <x:c r="A14" s="39" t="str">
        <x:v>Đầu tư nắm giữ đến ngày đáo hạn</x:v>
      </x:c>
      <x:c r="B14" s="40" t="n">
        <x:v>0</x:v>
      </x:c>
      <x:c r="C14" s="40" t="n">
        <x:v>0</x:v>
      </x:c>
      <x:c r="D14" s="40" t="n">
        <x:v>0</x:v>
      </x:c>
      <x:c r="E14" s="40" t="n">
        <x:v>0</x:v>
      </x:c>
      <x:c r="F14" s="40" t="n">
        <x:v>0</x:v>
      </x:c>
      <x:c r="G14" s="40" t="n">
        <x:v>0</x:v>
      </x:c>
      <x:c r="H14" s="40" t="n">
        <x:v>0</x:v>
      </x:c>
      <x:c r="I14" s="40" t="n">
        <x:v>0</x:v>
      </x:c>
      <x:c r="J14" s="40" t="n">
        <x:v>0</x:v>
      </x:c>
      <x:c r="K14" s="40" t="n">
        <x:v>0</x:v>
      </x:c>
      <x:c r="L14" s="40" t="n">
        <x:v>758.09</x:v>
      </x:c>
      <x:c r="M14" s="40" t="n">
        <x:v>693.5</x:v>
      </x:c>
      <x:c r="N14" s="40" t="n">
        <x:v>9936.71</x:v>
      </x:c>
      <x:c r="O14" s="40" t="n">
        <x:v>3724.56</x:v>
      </x:c>
      <x:c r="P14" s="40" t="n">
        <x:v>1374.34</x:v>
      </x:c>
      <x:c r="Q14" s="40" t="n">
        <x:v>8126.99</x:v>
      </x:c>
      <x:c r="R14" s="40" t="n">
        <x:v>18236.15</x:v>
      </x:c>
      <x:c r="S14" s="40" t="n">
        <x:v>26268.25</x:v>
      </x:c>
      <x:c r="T14" s="40" t="n">
        <x:v>22177.3</x:v>
      </x:c>
      <x:c r="U14" s="40" t="n">
        <x:v>18974.72</x:v>
      </x:c>
    </x:row>
    <x:row r="15">
      <x:c r="A15" s="54" t="str">
        <x:v>Các khoản phải thu</x:v>
      </x:c>
      <x:c r="B15" s="55" t="n">
        <x:v>66.49</x:v>
      </x:c>
      <x:c r="C15" s="55" t="n">
        <x:v>116.23</x:v>
      </x:c>
      <x:c r="D15" s="55" t="n">
        <x:v>784.38</x:v>
      </x:c>
      <x:c r="E15" s="55" t="n">
        <x:v>720.18</x:v>
      </x:c>
      <x:c r="F15" s="55" t="n">
        <x:v>883.02</x:v>
      </x:c>
      <x:c r="G15" s="55" t="n">
        <x:v>1832.7</x:v>
      </x:c>
      <x:c r="H15" s="55" t="n">
        <x:v>1897.39</x:v>
      </x:c>
      <x:c r="I15" s="55" t="n">
        <x:v>1646.34</x:v>
      </x:c>
      <x:c r="J15" s="55" t="n">
        <x:v>1629.43</x:v>
      </x:c>
      <x:c r="K15" s="55" t="n">
        <x:v>1723.03</x:v>
      </x:c>
      <x:c r="L15" s="55" t="n">
        <x:v>1608.22</x:v>
      </x:c>
      <x:c r="M15" s="55" t="n">
        <x:v>2394.83</x:v>
      </x:c>
      <x:c r="N15" s="55" t="n">
        <x:v>6555.42</x:v>
      </x:c>
      <x:c r="O15" s="55" t="n">
        <x:v>3210.28</x:v>
      </x:c>
      <x:c r="P15" s="55" t="n">
        <x:v>3561.4</x:v>
      </x:c>
      <x:c r="Q15" s="55" t="n">
        <x:v>6124.79</x:v>
      </x:c>
      <x:c r="R15" s="55" t="n">
        <x:v>7662.68</x:v>
      </x:c>
      <x:c r="S15" s="55" t="n">
        <x:v>9892.87</x:v>
      </x:c>
      <x:c r="T15" s="55" t="n">
        <x:v>10702.14</x:v>
      </x:c>
      <x:c r="U15" s="55" t="n">
        <x:v>7647.8</x:v>
      </x:c>
    </x:row>
    <x:row r="16">
      <x:c r="A16" s="39" t="str">
        <x:v>Phải thu khách hàng</x:v>
      </x:c>
      <x:c r="B16" s="40" t="n">
        <x:v>63.87</x:v>
      </x:c>
      <x:c r="C16" s="40" t="n">
        <x:v>107.74</x:v>
      </x:c>
      <x:c r="D16" s="40" t="n">
        <x:v>570.09</x:v>
      </x:c>
      <x:c r="E16" s="40" t="n">
        <x:v>472.87</x:v>
      </x:c>
      <x:c r="F16" s="40" t="n">
        <x:v>736.03</x:v>
      </x:c>
      <x:c r="G16" s="40" t="n">
        <x:v>1504</x:v>
      </x:c>
      <x:c r="H16" s="40" t="n">
        <x:v>1525.54</x:v>
      </x:c>
      <x:c r="I16" s="40" t="n">
        <x:v>1150.51</x:v>
      </x:c>
      <x:c r="J16" s="40" t="n">
        <x:v>1258.52</x:v>
      </x:c>
      <x:c r="K16" s="40" t="n">
        <x:v>1247.34</x:v>
      </x:c>
      <x:c r="L16" s="40" t="n">
        <x:v>1210.99</x:v>
      </x:c>
      <x:c r="M16" s="40" t="n">
        <x:v>1546.61</x:v>
      </x:c>
      <x:c r="N16" s="40" t="n">
        <x:v>1999.84</x:v>
      </x:c>
      <x:c r="O16" s="40" t="n">
        <x:v>2281.76</x:v>
      </x:c>
      <x:c r="P16" s="40" t="n">
        <x:v>2699.94</x:v>
      </x:c>
      <x:c r="Q16" s="40" t="n">
        <x:v>3949.49</x:v>
      </x:c>
      <x:c r="R16" s="40" t="n">
        <x:v>4973.1</x:v>
      </x:c>
      <x:c r="S16" s="40" t="n">
        <x:v>2958.59</x:v>
      </x:c>
      <x:c r="T16" s="40" t="n">
        <x:v>5999.54</x:v>
      </x:c>
      <x:c r="U16" s="40" t="n">
        <x:v>4352.14</x:v>
      </x:c>
    </x:row>
    <x:row r="17">
      <x:c r="A17" s="39" t="str">
        <x:v>Trả trước người bán</x:v>
      </x:c>
      <x:c r="B17" s="40" t="n">
        <x:v>2.54</x:v>
      </x:c>
      <x:c r="C17" s="40" t="n">
        <x:v>8.33</x:v>
      </x:c>
      <x:c r="D17" s="40" t="n">
        <x:v>217.07</x:v>
      </x:c>
      <x:c r="E17" s="40" t="n">
        <x:v>197.65</x:v>
      </x:c>
      <x:c r="F17" s="40" t="n">
        <x:v>104.79</x:v>
      </x:c>
      <x:c r="G17" s="40" t="n">
        <x:v>278.58</x:v>
      </x:c>
      <x:c r="H17" s="40" t="n">
        <x:v>339.01</x:v>
      </x:c>
      <x:c r="I17" s="40" t="n">
        <x:v>381.7</x:v>
      </x:c>
      <x:c r="J17" s="40" t="n">
        <x:v>350.77</x:v>
      </x:c>
      <x:c r="K17" s="40" t="n">
        <x:v>457.07</x:v>
      </x:c>
      <x:c r="L17" s="40" t="n">
        <x:v>390.27</x:v>
      </x:c>
      <x:c r="M17" s="40" t="n">
        <x:v>705.74</x:v>
      </x:c>
      <x:c r="N17" s="40" t="n">
        <x:v>4007</x:v>
      </x:c>
      <x:c r="O17" s="40" t="n">
        <x:v>810.32</x:v>
      </x:c>
      <x:c r="P17" s="40" t="n">
        <x:v>757.83</x:v>
      </x:c>
      <x:c r="Q17" s="40" t="n">
        <x:v>1303.04</x:v>
      </x:c>
      <x:c r="R17" s="40" t="n">
        <x:v>1722.37</x:v>
      </x:c>
      <x:c r="S17" s="40" t="n">
        <x:v>5366.25</x:v>
      </x:c>
      <x:c r="T17" s="40" t="n">
        <x:v>2583.94</x:v>
      </x:c>
      <x:c r="U17" s="40" t="n">
        <x:v>2118.82</x:v>
      </x:c>
    </x:row>
    <x:row r="18">
      <x:c r="A18" s="39" t="str">
        <x:v>Phải thu nội bộ</x:v>
      </x:c>
      <x:c r="B18" s="40" t="n">
        <x:v>0</x:v>
      </x:c>
      <x:c r="C18" s="40" t="n">
        <x:v>0</x:v>
      </x:c>
      <x:c r="D18" s="40" t="n">
        <x:v>0</x:v>
      </x:c>
      <x:c r="E18" s="40" t="n">
        <x:v>0</x:v>
      </x:c>
      <x:c r="F18" s="40" t="n">
        <x:v>0</x:v>
      </x:c>
      <x:c r="G18" s="40" t="n">
        <x:v>0</x:v>
      </x:c>
      <x:c r="H18" s="40" t="n">
        <x:v>0</x:v>
      </x:c>
      <x:c r="I18" s="40" t="n">
        <x:v>0</x:v>
      </x:c>
      <x:c r="J18" s="40" t="n">
        <x:v>0</x:v>
      </x:c>
      <x:c r="K18" s="40" t="n">
        <x:v>0</x:v>
      </x:c>
      <x:c r="L18" s="40" t="n">
        <x:v>0</x:v>
      </x:c>
      <x:c r="M18" s="40" t="n">
        <x:v>0</x:v>
      </x:c>
      <x:c r="N18" s="40" t="n">
        <x:v>0</x:v>
      </x:c>
      <x:c r="O18" s="40" t="n">
        <x:v>0</x:v>
      </x:c>
      <x:c r="P18" s="40" t="n">
        <x:v>0</x:v>
      </x:c>
      <x:c r="Q18" s="40" t="n">
        <x:v>0</x:v>
      </x:c>
      <x:c r="R18" s="40" t="n">
        <x:v>0</x:v>
      </x:c>
      <x:c r="S18" s="40" t="n">
        <x:v>0</x:v>
      </x:c>
      <x:c r="T18" s="40" t="n">
        <x:v>0</x:v>
      </x:c>
      <x:c r="U18" s="40" t="n">
        <x:v>0</x:v>
      </x:c>
    </x:row>
    <x:row r="19">
      <x:c r="A19" s="39" t="str">
        <x:v>Phải thu về XDCB</x:v>
      </x:c>
      <x:c r="B19" s="40" t="n">
        <x:v>0</x:v>
      </x:c>
      <x:c r="C19" s="40" t="n">
        <x:v>0</x:v>
      </x:c>
      <x:c r="D19" s="40" t="n">
        <x:v>0</x:v>
      </x:c>
      <x:c r="E19" s="40" t="n">
        <x:v>0</x:v>
      </x:c>
      <x:c r="F19" s="40" t="n">
        <x:v>0</x:v>
      </x:c>
      <x:c r="G19" s="40" t="n">
        <x:v>0</x:v>
      </x:c>
      <x:c r="H19" s="40" t="n">
        <x:v>0</x:v>
      </x:c>
      <x:c r="I19" s="40" t="n">
        <x:v>0</x:v>
      </x:c>
      <x:c r="J19" s="40" t="n">
        <x:v>0</x:v>
      </x:c>
      <x:c r="K19" s="40" t="n">
        <x:v>0</x:v>
      </x:c>
      <x:c r="L19" s="40" t="n">
        <x:v>0</x:v>
      </x:c>
      <x:c r="M19" s="40" t="n">
        <x:v>0</x:v>
      </x:c>
      <x:c r="N19" s="40" t="n">
        <x:v>0</x:v>
      </x:c>
      <x:c r="O19" s="40" t="n">
        <x:v>0</x:v>
      </x:c>
      <x:c r="P19" s="40" t="n">
        <x:v>0</x:v>
      </x:c>
      <x:c r="Q19" s="40" t="n">
        <x:v>0</x:v>
      </x:c>
      <x:c r="R19" s="40" t="n">
        <x:v>0</x:v>
      </x:c>
      <x:c r="S19" s="40" t="n">
        <x:v>0</x:v>
      </x:c>
      <x:c r="T19" s="40" t="n">
        <x:v>0</x:v>
      </x:c>
      <x:c r="U19" s="40" t="n">
        <x:v>0</x:v>
      </x:c>
    </x:row>
    <x:row r="20">
      <x:c r="A20" s="39" t="str">
        <x:v>Phải thu về cho vay ngắn hạn</x:v>
      </x:c>
      <x:c r="B20" s="40" t="n">
        <x:v>0</x:v>
      </x:c>
      <x:c r="C20" s="40" t="n">
        <x:v>0</x:v>
      </x:c>
      <x:c r="D20" s="40" t="n">
        <x:v>0</x:v>
      </x:c>
      <x:c r="E20" s="40" t="n">
        <x:v>0</x:v>
      </x:c>
      <x:c r="F20" s="40" t="n">
        <x:v>0</x:v>
      </x:c>
      <x:c r="G20" s="40" t="n">
        <x:v>0</x:v>
      </x:c>
      <x:c r="H20" s="40" t="n">
        <x:v>0</x:v>
      </x:c>
      <x:c r="I20" s="40" t="n">
        <x:v>0</x:v>
      </x:c>
      <x:c r="J20" s="40" t="n">
        <x:v>0</x:v>
      </x:c>
      <x:c r="K20" s="40" t="n">
        <x:v>0</x:v>
      </x:c>
      <x:c r="L20" s="40" t="n">
        <x:v>0</x:v>
      </x:c>
      <x:c r="M20" s="40" t="n">
        <x:v>0</x:v>
      </x:c>
      <x:c r="N20" s="40" t="n">
        <x:v>0</x:v>
      </x:c>
      <x:c r="O20" s="40" t="n">
        <x:v>0</x:v>
      </x:c>
      <x:c r="P20" s="40" t="n">
        <x:v>0</x:v>
      </x:c>
      <x:c r="Q20" s="40" t="n">
        <x:v>0</x:v>
      </x:c>
      <x:c r="R20" s="40" t="n">
        <x:v>23.52</x:v>
      </x:c>
      <x:c r="S20" s="40" t="n">
        <x:v>124.2</x:v>
      </x:c>
      <x:c r="T20" s="40" t="n">
        <x:v>203.6</x:v>
      </x:c>
      <x:c r="U20" s="40" t="n">
        <x:v>87.46</x:v>
      </x:c>
    </x:row>
    <x:row r="21">
      <x:c r="A21" s="39" t="str">
        <x:v>Phải thu khác</x:v>
      </x:c>
      <x:c r="B21" s="40" t="n">
        <x:v>0.07</x:v>
      </x:c>
      <x:c r="C21" s="40" t="n">
        <x:v>0.17</x:v>
      </x:c>
      <x:c r="D21" s="40" t="n">
        <x:v>4.78</x:v>
      </x:c>
      <x:c r="E21" s="40" t="n">
        <x:v>58.93</x:v>
      </x:c>
      <x:c r="F21" s="40" t="n">
        <x:v>49.43</x:v>
      </x:c>
      <x:c r="G21" s="40" t="n">
        <x:v>58.87</x:v>
      </x:c>
      <x:c r="H21" s="40" t="n">
        <x:v>45.92</x:v>
      </x:c>
      <x:c r="I21" s="40" t="n">
        <x:v>292.73</x:v>
      </x:c>
      <x:c r="J21" s="40" t="n">
        <x:v>34.78</x:v>
      </x:c>
      <x:c r="K21" s="40" t="n">
        <x:v>58.74</x:v>
      </x:c>
      <x:c r="L21" s="40" t="n">
        <x:v>47.23</x:v>
      </x:c>
      <x:c r="M21" s="40" t="n">
        <x:v>182.96</x:v>
      </x:c>
      <x:c r="N21" s="40" t="n">
        <x:v>583.18</x:v>
      </x:c>
      <x:c r="O21" s="40" t="n">
        <x:v>150.95</x:v>
      </x:c>
      <x:c r="P21" s="40" t="n">
        <x:v>139.27</x:v>
      </x:c>
      <x:c r="Q21" s="40" t="n">
        <x:v>910.37</x:v>
      </x:c>
      <x:c r="R21" s="40" t="n">
        <x:v>981.8</x:v>
      </x:c>
      <x:c r="S21" s="40" t="n">
        <x:v>1482.98</x:v>
      </x:c>
      <x:c r="T21" s="40" t="n">
        <x:v>1961.6</x:v>
      </x:c>
      <x:c r="U21" s="40" t="n">
        <x:v>1248.99</x:v>
      </x:c>
    </x:row>
    <x:row r="22">
      <x:c r="A22" s="39" t="str">
        <x:v>Dự phòng nợ khó đòi</x:v>
      </x:c>
      <x:c r="B22" s="40" t="n">
        <x:v>0</x:v>
      </x:c>
      <x:c r="C22" s="40" t="n">
        <x:v>0</x:v>
      </x:c>
      <x:c r="D22" s="40" t="n">
        <x:v>-7.57</x:v>
      </x:c>
      <x:c r="E22" s="40" t="n">
        <x:v>-9.28</x:v>
      </x:c>
      <x:c r="F22" s="40" t="n">
        <x:v>-7.22</x:v>
      </x:c>
      <x:c r="G22" s="40" t="n">
        <x:v>-8.74</x:v>
      </x:c>
      <x:c r="H22" s="40" t="n">
        <x:v>-13.08</x:v>
      </x:c>
      <x:c r="I22" s="40" t="n">
        <x:v>-178.59</x:v>
      </x:c>
      <x:c r="J22" s="40" t="n">
        <x:v>-14.64</x:v>
      </x:c>
      <x:c r="K22" s="40" t="n">
        <x:v>-40.8</x:v>
      </x:c>
      <x:c r="L22" s="40" t="n">
        <x:v>-41.28</x:v>
      </x:c>
      <x:c r="M22" s="40" t="n">
        <x:v>-41.34</x:v>
      </x:c>
      <x:c r="N22" s="40" t="n">
        <x:v>-35.98</x:v>
      </x:c>
      <x:c r="O22" s="40" t="n">
        <x:v>-37.69</x:v>
      </x:c>
      <x:c r="P22" s="40" t="n">
        <x:v>-37.15</x:v>
      </x:c>
      <x:c r="Q22" s="40" t="n">
        <x:v>-39.34</x:v>
      </x:c>
      <x:c r="R22" s="40" t="n">
        <x:v>-39.28</x:v>
      </x:c>
      <x:c r="S22" s="40" t="n">
        <x:v>-41.07</x:v>
      </x:c>
      <x:c r="T22" s="40" t="n">
        <x:v>-46.63</x:v>
      </x:c>
      <x:c r="U22" s="40" t="n">
        <x:v>-159.99</x:v>
      </x:c>
    </x:row>
    <x:row r="23">
      <x:c r="A23" s="39" t="str">
        <x:v>Tài sản thiếu chờ xử lý</x:v>
      </x:c>
      <x:c r="B23" s="40" t="n">
        <x:v>0</x:v>
      </x:c>
      <x:c r="C23" s="40" t="n">
        <x:v>0</x:v>
      </x:c>
      <x:c r="D23" s="40" t="n">
        <x:v>0</x:v>
      </x:c>
      <x:c r="E23" s="40" t="n">
        <x:v>0</x:v>
      </x:c>
      <x:c r="F23" s="40" t="n">
        <x:v>0</x:v>
      </x:c>
      <x:c r="G23" s="40" t="n">
        <x:v>0</x:v>
      </x:c>
      <x:c r="H23" s="40" t="n">
        <x:v>0</x:v>
      </x:c>
      <x:c r="I23" s="40" t="n">
        <x:v>0</x:v>
      </x:c>
      <x:c r="J23" s="40" t="n">
        <x:v>0</x:v>
      </x:c>
      <x:c r="K23" s="40" t="n">
        <x:v>0.69</x:v>
      </x:c>
      <x:c r="L23" s="40" t="n">
        <x:v>1.01</x:v>
      </x:c>
      <x:c r="M23" s="40" t="n">
        <x:v>0.86</x:v>
      </x:c>
      <x:c r="N23" s="40" t="n">
        <x:v>1.38</x:v>
      </x:c>
      <x:c r="O23" s="40" t="n">
        <x:v>4.94</x:v>
      </x:c>
      <x:c r="P23" s="40" t="n">
        <x:v>1.5</x:v>
      </x:c>
      <x:c r="Q23" s="40" t="n">
        <x:v>1.24</x:v>
      </x:c>
      <x:c r="R23" s="40" t="n">
        <x:v>1.17</x:v>
      </x:c>
      <x:c r="S23" s="40" t="n">
        <x:v>1.92</x:v>
      </x:c>
      <x:c r="T23" s="40" t="n">
        <x:v>0.08</x:v>
      </x:c>
      <x:c r="U23" s="40" t="n">
        <x:v>0.38</x:v>
      </x:c>
    </x:row>
    <x:row r="24">
      <x:c r="A24" s="54" t="str">
        <x:v>Hàng tồn kho, ròng</x:v>
      </x:c>
      <x:c r="B24" s="55" t="n">
        <x:v>208.9</x:v>
      </x:c>
      <x:c r="C24" s="55" t="n">
        <x:v>186.63</x:v>
      </x:c>
      <x:c r="D24" s="55" t="n">
        <x:v>1580.08</x:v>
      </x:c>
      <x:c r="E24" s="55" t="n">
        <x:v>1820.24</x:v>
      </x:c>
      <x:c r="F24" s="55" t="n">
        <x:v>2556.68</x:v>
      </x:c>
      <x:c r="G24" s="55" t="n">
        <x:v>4540.81</x:v>
      </x:c>
      <x:c r="H24" s="55" t="n">
        <x:v>6347.05</x:v>
      </x:c>
      <x:c r="I24" s="55" t="n">
        <x:v>6822.08</x:v>
      </x:c>
      <x:c r="J24" s="55" t="n">
        <x:v>8029.58</x:v>
      </x:c>
      <x:c r="K24" s="55" t="n">
        <x:v>7386.39</x:v>
      </x:c>
      <x:c r="L24" s="55" t="n">
        <x:v>6937.44</x:v>
      </x:c>
      <x:c r="M24" s="55" t="n">
        <x:v>10247.18</x:v>
      </x:c>
      <x:c r="N24" s="55" t="n">
        <x:v>11748.87</x:v>
      </x:c>
      <x:c r="O24" s="55" t="n">
        <x:v>14115.14</x:v>
      </x:c>
      <x:c r="P24" s="55" t="n">
        <x:v>19411.92</x:v>
      </x:c>
      <x:c r="Q24" s="55" t="n">
        <x:v>26286.82</x:v>
      </x:c>
      <x:c r="R24" s="55" t="n">
        <x:v>42134.49</x:v>
      </x:c>
      <x:c r="S24" s="55" t="n">
        <x:v>34491.11</x:v>
      </x:c>
      <x:c r="T24" s="55" t="n">
        <x:v>34504.49</x:v>
      </x:c>
      <x:c r="U24" s="55" t="n">
        <x:v>46091.22</x:v>
      </x:c>
    </x:row>
    <x:row r="25">
      <x:c r="A25" s="39" t="str">
        <x:v>Hàng tồn kho</x:v>
      </x:c>
      <x:c r="B25" s="40" t="n">
        <x:v>208.9</x:v>
      </x:c>
      <x:c r="C25" s="40" t="n">
        <x:v>186.63</x:v>
      </x:c>
      <x:c r="D25" s="40" t="n">
        <x:v>1581.36</x:v>
      </x:c>
      <x:c r="E25" s="40" t="n">
        <x:v>1999.88</x:v>
      </x:c>
      <x:c r="F25" s="40" t="n">
        <x:v>2564.85</x:v>
      </x:c>
      <x:c r="G25" s="40" t="n">
        <x:v>4549.53</x:v>
      </x:c>
      <x:c r="H25" s="40" t="n">
        <x:v>6423.9</x:v>
      </x:c>
      <x:c r="I25" s="40" t="n">
        <x:v>6848</x:v>
      </x:c>
      <x:c r="J25" s="40" t="n">
        <x:v>8064.85</x:v>
      </x:c>
      <x:c r="K25" s="40" t="n">
        <x:v>7601.11</x:v>
      </x:c>
      <x:c r="L25" s="40" t="n">
        <x:v>7208.06</x:v>
      </x:c>
      <x:c r="M25" s="40" t="n">
        <x:v>10391.48</x:v>
      </x:c>
      <x:c r="N25" s="40" t="n">
        <x:v>11893.18</x:v>
      </x:c>
      <x:c r="O25" s="40" t="n">
        <x:v>14188.34</x:v>
      </x:c>
      <x:c r="P25" s="40" t="n">
        <x:v>19480.67</x:v>
      </x:c>
      <x:c r="Q25" s="40" t="n">
        <x:v>26373.36</x:v>
      </x:c>
      <x:c r="R25" s="40" t="n">
        <x:v>42370.01</x:v>
      </x:c>
      <x:c r="S25" s="40" t="n">
        <x:v>35727.28</x:v>
      </x:c>
      <x:c r="T25" s="40" t="n">
        <x:v>34628.37</x:v>
      </x:c>
      <x:c r="U25" s="40" t="n">
        <x:v>46192.29</x:v>
      </x:c>
    </x:row>
    <x:row r="26">
      <x:c r="A26" s="39" t="str">
        <x:v>Dự phòng giảm giá HTK</x:v>
      </x:c>
      <x:c r="B26" s="40" t="n">
        <x:v>0</x:v>
      </x:c>
      <x:c r="C26" s="40" t="n">
        <x:v>0</x:v>
      </x:c>
      <x:c r="D26" s="40" t="n">
        <x:v>-1.28</x:v>
      </x:c>
      <x:c r="E26" s="40" t="n">
        <x:v>-179.64</x:v>
      </x:c>
      <x:c r="F26" s="40" t="n">
        <x:v>-8.18</x:v>
      </x:c>
      <x:c r="G26" s="40" t="n">
        <x:v>-8.72</x:v>
      </x:c>
      <x:c r="H26" s="40" t="n">
        <x:v>-76.85</x:v>
      </x:c>
      <x:c r="I26" s="40" t="n">
        <x:v>-25.92</x:v>
      </x:c>
      <x:c r="J26" s="40" t="n">
        <x:v>-35.28</x:v>
      </x:c>
      <x:c r="K26" s="40" t="n">
        <x:v>-214.72</x:v>
      </x:c>
      <x:c r="L26" s="40" t="n">
        <x:v>-270.61</x:v>
      </x:c>
      <x:c r="M26" s="40" t="n">
        <x:v>-144.3</x:v>
      </x:c>
      <x:c r="N26" s="40" t="n">
        <x:v>-144.31</x:v>
      </x:c>
      <x:c r="O26" s="40" t="n">
        <x:v>-73.2</x:v>
      </x:c>
      <x:c r="P26" s="40" t="n">
        <x:v>-68.74</x:v>
      </x:c>
      <x:c r="Q26" s="40" t="n">
        <x:v>-86.54</x:v>
      </x:c>
      <x:c r="R26" s="40" t="n">
        <x:v>-235.52</x:v>
      </x:c>
      <x:c r="S26" s="40" t="n">
        <x:v>-1236.17</x:v>
      </x:c>
      <x:c r="T26" s="40" t="n">
        <x:v>-123.88</x:v>
      </x:c>
      <x:c r="U26" s="40" t="n">
        <x:v>-101.07</x:v>
      </x:c>
    </x:row>
    <x:row r="27">
      <x:c r="A27" s="39" t="str">
        <x:v>Tài sản lưu động khác</x:v>
      </x:c>
      <x:c r="B27" s="40" t="n">
        <x:v>0.8</x:v>
      </x:c>
      <x:c r="C27" s="40" t="n">
        <x:v>3.32</x:v>
      </x:c>
      <x:c r="D27" s="40" t="n">
        <x:v>105.73</x:v>
      </x:c>
      <x:c r="E27" s="40" t="n">
        <x:v>63.99</x:v>
      </x:c>
      <x:c r="F27" s="40" t="n">
        <x:v>341.51</x:v>
      </x:c>
      <x:c r="G27" s="40" t="n">
        <x:v>155.17</x:v>
      </x:c>
      <x:c r="H27" s="40" t="n">
        <x:v>176.81</x:v>
      </x:c>
      <x:c r="I27" s="40" t="n">
        <x:v>237.92</x:v>
      </x:c>
      <x:c r="J27" s="40" t="n">
        <x:v>230.4</x:v>
      </x:c>
      <x:c r="K27" s="40" t="n">
        <x:v>103.52</x:v>
      </x:c>
      <x:c r="L27" s="40" t="n">
        <x:v>238.66</x:v>
      </x:c>
      <x:c r="M27" s="40" t="n">
        <x:v>288.62</x:v>
      </x:c>
      <x:c r="N27" s="40" t="n">
        <x:v>562.42</x:v>
      </x:c>
      <x:c r="O27" s="40" t="n">
        <x:v>1743.13</x:v>
      </x:c>
      <x:c r="P27" s="40" t="n">
        <x:v>1544.38</x:v>
      </x:c>
      <x:c r="Q27" s="40" t="n">
        <x:v>2512.55</x:v>
      </x:c>
      <x:c r="R27" s="40" t="n">
        <x:v>3650.16</x:v>
      </x:c>
      <x:c r="S27" s="40" t="n">
        <x:v>1537.89</x:v>
      </x:c>
      <x:c r="T27" s="40" t="n">
        <x:v>3080.51</x:v>
      </x:c>
      <x:c r="U27" s="40" t="n">
        <x:v>7072.89</x:v>
      </x:c>
    </x:row>
    <x:row r="28">
      <x:c r="A28" s="39" t="str">
        <x:v>Trả trước ngắn hạn</x:v>
      </x:c>
      <x:c r="B28" s="40" t="n">
        <x:v>0</x:v>
      </x:c>
      <x:c r="C28" s="40" t="n">
        <x:v>2.14</x:v>
      </x:c>
      <x:c r="D28" s="40" t="n">
        <x:v>9.23</x:v>
      </x:c>
      <x:c r="E28" s="40" t="n">
        <x:v>5.5</x:v>
      </x:c>
      <x:c r="F28" s="40" t="n">
        <x:v>11.28</x:v>
      </x:c>
      <x:c r="G28" s="40" t="n">
        <x:v>31.94</x:v>
      </x:c>
      <x:c r="H28" s="40" t="n">
        <x:v>59.83</x:v>
      </x:c>
      <x:c r="I28" s="40" t="n">
        <x:v>37.41</x:v>
      </x:c>
      <x:c r="J28" s="40" t="n">
        <x:v>42.12</x:v>
      </x:c>
      <x:c r="K28" s="40" t="n">
        <x:v>10.02</x:v>
      </x:c>
      <x:c r="L28" s="40" t="n">
        <x:v>18.55</x:v>
      </x:c>
      <x:c r="M28" s="40" t="n">
        <x:v>24.18</x:v>
      </x:c>
      <x:c r="N28" s="40" t="n">
        <x:v>118.43</x:v>
      </x:c>
      <x:c r="O28" s="40" t="n">
        <x:v>122.42</x:v>
      </x:c>
      <x:c r="P28" s="40" t="n">
        <x:v>118.55</x:v>
      </x:c>
      <x:c r="Q28" s="40" t="n">
        <x:v>141.4</x:v>
      </x:c>
      <x:c r="R28" s="40" t="n">
        <x:v>296.7</x:v>
      </x:c>
      <x:c r="S28" s="40" t="n">
        <x:v>320.08</x:v>
      </x:c>
      <x:c r="T28" s="40" t="n">
        <x:v>330.83</x:v>
      </x:c>
      <x:c r="U28" s="40" t="n">
        <x:v>426.15</x:v>
      </x:c>
    </x:row>
    <x:row r="29">
      <x:c r="A29" s="39" t="str">
        <x:v>Thuế VAT phải thu</x:v>
      </x:c>
      <x:c r="B29" s="40" t="n">
        <x:v>0.63</x:v>
      </x:c>
      <x:c r="C29" s="40" t="n">
        <x:v>0.72</x:v>
      </x:c>
      <x:c r="D29" s="40" t="n">
        <x:v>29.85</x:v>
      </x:c>
      <x:c r="E29" s="40" t="n">
        <x:v>38.93</x:v>
      </x:c>
      <x:c r="F29" s="40" t="n">
        <x:v>91.4</x:v>
      </x:c>
      <x:c r="G29" s="40" t="n">
        <x:v>87.04</x:v>
      </x:c>
      <x:c r="H29" s="40" t="n">
        <x:v>76.06</x:v>
      </x:c>
      <x:c r="I29" s="40" t="n">
        <x:v>141.4</x:v>
      </x:c>
      <x:c r="J29" s="40" t="n">
        <x:v>127.8</x:v>
      </x:c>
      <x:c r="K29" s="40" t="n">
        <x:v>80.59</x:v>
      </x:c>
      <x:c r="L29" s="40" t="n">
        <x:v>212.14</x:v>
      </x:c>
      <x:c r="M29" s="40" t="n">
        <x:v>255.64</x:v>
      </x:c>
      <x:c r="N29" s="40" t="n">
        <x:v>421.92</x:v>
      </x:c>
      <x:c r="O29" s="40" t="n">
        <x:v>1601.96</x:v>
      </x:c>
      <x:c r="P29" s="40" t="n">
        <x:v>1400.16</x:v>
      </x:c>
      <x:c r="Q29" s="40" t="n">
        <x:v>2357.34</x:v>
      </x:c>
      <x:c r="R29" s="40" t="n">
        <x:v>3335.69</x:v>
      </x:c>
      <x:c r="S29" s="40" t="n">
        <x:v>1117.65</x:v>
      </x:c>
      <x:c r="T29" s="40" t="n">
        <x:v>2737.97</x:v>
      </x:c>
      <x:c r="U29" s="40" t="n">
        <x:v>6636.67</x:v>
      </x:c>
    </x:row>
    <x:row r="30">
      <x:c r="A30" s="39" t="str">
        <x:v>Phải thu thuế khác</x:v>
      </x:c>
      <x:c r="B30" s="40" t="n">
        <x:v>0.01</x:v>
      </x:c>
      <x:c r="C30" s="40" t="n">
        <x:v>0</x:v>
      </x:c>
      <x:c r="D30" s="40" t="n">
        <x:v>0</x:v>
      </x:c>
      <x:c r="E30" s="40" t="n">
        <x:v>3.91</x:v>
      </x:c>
      <x:c r="F30" s="40" t="n">
        <x:v>2.81</x:v>
      </x:c>
      <x:c r="G30" s="40" t="n">
        <x:v>2.55</x:v>
      </x:c>
      <x:c r="H30" s="40" t="n">
        <x:v>15.01</x:v>
      </x:c>
      <x:c r="I30" s="40" t="n">
        <x:v>32.41</x:v>
      </x:c>
      <x:c r="J30" s="40" t="n">
        <x:v>34.14</x:v>
      </x:c>
      <x:c r="K30" s="40" t="n">
        <x:v>12.9</x:v>
      </x:c>
      <x:c r="L30" s="40" t="n">
        <x:v>7.98</x:v>
      </x:c>
      <x:c r="M30" s="40" t="n">
        <x:v>8.8</x:v>
      </x:c>
      <x:c r="N30" s="40" t="n">
        <x:v>22.07</x:v>
      </x:c>
      <x:c r="O30" s="40" t="n">
        <x:v>18.75</x:v>
      </x:c>
      <x:c r="P30" s="40" t="n">
        <x:v>25.67</x:v>
      </x:c>
      <x:c r="Q30" s="40" t="n">
        <x:v>13.82</x:v>
      </x:c>
      <x:c r="R30" s="40" t="n">
        <x:v>17.77</x:v>
      </x:c>
      <x:c r="S30" s="40" t="n">
        <x:v>100.17</x:v>
      </x:c>
      <x:c r="T30" s="40" t="n">
        <x:v>11.7</x:v>
      </x:c>
      <x:c r="U30" s="40" t="n">
        <x:v>10.07</x:v>
      </x:c>
    </x:row>
    <x:row r="31">
      <x:c r="A31" s="39" t="str">
        <x:v>Giao dịch mua bán lại trái phiếu chính phủ</x:v>
      </x:c>
      <x:c r="B31" s="40" t="n">
        <x:v>0</x:v>
      </x:c>
      <x:c r="C31" s="40" t="n">
        <x:v>0</x:v>
      </x:c>
      <x:c r="D31" s="40" t="n">
        <x:v>0</x:v>
      </x:c>
      <x:c r="E31" s="40" t="n">
        <x:v>0</x:v>
      </x:c>
      <x:c r="F31" s="40" t="n">
        <x:v>0</x:v>
      </x:c>
      <x:c r="G31" s="40" t="n">
        <x:v>0</x:v>
      </x:c>
      <x:c r="H31" s="40" t="n">
        <x:v>0</x:v>
      </x:c>
      <x:c r="I31" s="40" t="n">
        <x:v>0</x:v>
      </x:c>
      <x:c r="J31" s="40" t="n">
        <x:v>0</x:v>
      </x:c>
      <x:c r="K31" s="40" t="n">
        <x:v>0</x:v>
      </x:c>
      <x:c r="L31" s="40" t="n">
        <x:v>0</x:v>
      </x:c>
      <x:c r="M31" s="40" t="n">
        <x:v>0</x:v>
      </x:c>
      <x:c r="N31" s="40" t="n">
        <x:v>0</x:v>
      </x:c>
      <x:c r="O31" s="40" t="n">
        <x:v>0</x:v>
      </x:c>
      <x:c r="P31" s="40" t="n">
        <x:v>0</x:v>
      </x:c>
      <x:c r="Q31" s="40" t="n">
        <x:v>0</x:v>
      </x:c>
      <x:c r="R31" s="40" t="n">
        <x:v>0</x:v>
      </x:c>
      <x:c r="S31" s="40" t="n">
        <x:v>0</x:v>
      </x:c>
      <x:c r="T31" s="40" t="n">
        <x:v>0</x:v>
      </x:c>
      <x:c r="U31" s="40" t="n">
        <x:v>0</x:v>
      </x:c>
    </x:row>
    <x:row r="32">
      <x:c r="A32" s="39" t="str">
        <x:v>Tài sản lưu động khác</x:v>
      </x:c>
      <x:c r="B32" s="40" t="n">
        <x:v>0.16</x:v>
      </x:c>
      <x:c r="C32" s="40" t="n">
        <x:v>0.46</x:v>
      </x:c>
      <x:c r="D32" s="40" t="n">
        <x:v>66.65</x:v>
      </x:c>
      <x:c r="E32" s="40" t="n">
        <x:v>15.65</x:v>
      </x:c>
      <x:c r="F32" s="40" t="n">
        <x:v>236.03</x:v>
      </x:c>
      <x:c r="G32" s="40" t="n">
        <x:v>33.64</x:v>
      </x:c>
      <x:c r="H32" s="40" t="n">
        <x:v>25.9</x:v>
      </x:c>
      <x:c r="I32" s="40" t="n">
        <x:v>26.69</x:v>
      </x:c>
      <x:c r="J32" s="40" t="n">
        <x:v>26.33</x:v>
      </x:c>
      <x:c r="K32" s="40" t="n">
        <x:v>0</x:v>
      </x:c>
      <x:c r="L32" s="40" t="n">
        <x:v>0</x:v>
      </x:c>
      <x:c r="M32" s="40" t="n">
        <x:v>0</x:v>
      </x:c>
      <x:c r="N32" s="40" t="n">
        <x:v>0</x:v>
      </x:c>
      <x:c r="O32" s="40" t="n">
        <x:v>0</x:v>
      </x:c>
      <x:c r="P32" s="40" t="n">
        <x:v>0</x:v>
      </x:c>
      <x:c r="Q32" s="40" t="n">
        <x:v>0</x:v>
      </x:c>
      <x:c r="R32" s="40" t="n">
        <x:v>0</x:v>
      </x:c>
      <x:c r="S32" s="40" t="n">
        <x:v>0</x:v>
      </x:c>
      <x:c r="T32" s="40" t="n">
        <x:v>0</x:v>
      </x:c>
      <x:c r="U32" s="40" t="n">
        <x:v>0</x:v>
      </x:c>
    </x:row>
    <x:row r="33">
      <x:c r="A33" s="54" t="str">
        <x:v>TÀI SẢN DÀI HẠN</x:v>
      </x:c>
      <x:c r="B33" s="55" t="n">
        <x:v>422.65</x:v>
      </x:c>
      <x:c r="C33" s="55" t="n">
        <x:v>392.21</x:v>
      </x:c>
      <x:c r="D33" s="55" t="n">
        <x:v>1621.28</x:v>
      </x:c>
      <x:c r="E33" s="55" t="n">
        <x:v>1790.37</x:v>
      </x:c>
      <x:c r="F33" s="55" t="n">
        <x:v>4835.4</x:v>
      </x:c>
      <x:c r="G33" s="55" t="n">
        <x:v>7037.56</x:v>
      </x:c>
      <x:c r="H33" s="55" t="n">
        <x:v>8039.05</x:v>
      </x:c>
      <x:c r="I33" s="55" t="n">
        <x:v>8794.98</x:v>
      </x:c>
      <x:c r="J33" s="55" t="n">
        <x:v>10673.86</x:v>
      </x:c>
      <x:c r="K33" s="55" t="n">
        <x:v>10343.25</x:v>
      </x:c>
      <x:c r="L33" s="55" t="n">
        <x:v>13591.59</x:v>
      </x:c>
      <x:c r="M33" s="55" t="n">
        <x:v>15043.77</x:v>
      </x:c>
      <x:c r="N33" s="55" t="n">
        <x:v>19954.12</x:v>
      </x:c>
      <x:c r="O33" s="55" t="n">
        <x:v>52914.28</x:v>
      </x:c>
      <x:c r="P33" s="55" t="n">
        <x:v>71339.09</x:v>
      </x:c>
      <x:c r="Q33" s="55" t="n">
        <x:v>74764.18</x:v>
      </x:c>
      <x:c r="R33" s="55" t="n">
        <x:v>84081.56</x:v>
      </x:c>
      <x:c r="S33" s="55" t="n">
        <x:v>89820.81</x:v>
      </x:c>
      <x:c r="T33" s="55" t="n">
        <x:v>105066.15</x:v>
      </x:c>
      <x:c r="U33" s="55" t="n">
        <x:v>137815.43</x:v>
      </x:c>
    </x:row>
    <x:row r="34">
      <x:c r="A34" s="39" t="str">
        <x:v>Phải thu dài hạn</x:v>
      </x:c>
      <x:c r="B34" s="40" t="n">
        <x:v>0</x:v>
      </x:c>
      <x:c r="C34" s="40" t="n">
        <x:v>0</x:v>
      </x:c>
      <x:c r="D34" s="40" t="n">
        <x:v>239.43</x:v>
      </x:c>
      <x:c r="E34" s="40" t="n">
        <x:v>0.04</x:v>
      </x:c>
      <x:c r="F34" s="40" t="n">
        <x:v>0.04</x:v>
      </x:c>
      <x:c r="G34" s="40" t="n">
        <x:v>449.01</x:v>
      </x:c>
      <x:c r="H34" s="40" t="n">
        <x:v>449.01</x:v>
      </x:c>
      <x:c r="I34" s="40" t="n">
        <x:v>448.98</x:v>
      </x:c>
      <x:c r="J34" s="40" t="n">
        <x:v>449.76</x:v>
      </x:c>
      <x:c r="K34" s="40" t="n">
        <x:v>9.23</x:v>
      </x:c>
      <x:c r="L34" s="40" t="n">
        <x:v>16.49</x:v>
      </x:c>
      <x:c r="M34" s="40" t="n">
        <x:v>18.17</x:v>
      </x:c>
      <x:c r="N34" s="40" t="n">
        <x:v>21.81</x:v>
      </x:c>
      <x:c r="O34" s="40" t="n">
        <x:v>22.3</x:v>
      </x:c>
      <x:c r="P34" s="40" t="n">
        <x:v>27.72</x:v>
      </x:c>
      <x:c r="Q34" s="40" t="n">
        <x:v>305.17</x:v>
      </x:c>
      <x:c r="R34" s="40" t="n">
        <x:v>809.23</x:v>
      </x:c>
      <x:c r="S34" s="40" t="n">
        <x:v>894.48</x:v>
      </x:c>
      <x:c r="T34" s="40" t="n">
        <x:v>1880.92</x:v>
      </x:c>
      <x:c r="U34" s="40" t="n">
        <x:v>923.4</x:v>
      </x:c>
    </x:row>
    <x:row r="35">
      <x:c r="A35" s="39" t="str">
        <x:v>Phải thu khách hàng dài hạn</x:v>
      </x:c>
      <x:c r="B35" s="40" t="n">
        <x:v>0</x:v>
      </x:c>
      <x:c r="C35" s="40" t="n">
        <x:v>0</x:v>
      </x:c>
      <x:c r="D35" s="40" t="n">
        <x:v>0</x:v>
      </x:c>
      <x:c r="E35" s="40" t="n">
        <x:v>0</x:v>
      </x:c>
      <x:c r="F35" s="40" t="n">
        <x:v>0</x:v>
      </x:c>
      <x:c r="G35" s="40" t="n">
        <x:v>0</x:v>
      </x:c>
      <x:c r="H35" s="40" t="n">
        <x:v>0</x:v>
      </x:c>
      <x:c r="I35" s="40" t="n">
        <x:v>0</x:v>
      </x:c>
      <x:c r="J35" s="40" t="n">
        <x:v>0</x:v>
      </x:c>
      <x:c r="K35" s="40" t="n">
        <x:v>0</x:v>
      </x:c>
      <x:c r="L35" s="40" t="n">
        <x:v>0</x:v>
      </x:c>
      <x:c r="M35" s="40" t="n">
        <x:v>0</x:v>
      </x:c>
      <x:c r="N35" s="40" t="n">
        <x:v>0</x:v>
      </x:c>
      <x:c r="O35" s="40" t="n">
        <x:v>0</x:v>
      </x:c>
      <x:c r="P35" s="40" t="n">
        <x:v>0</x:v>
      </x:c>
      <x:c r="Q35" s="40" t="n">
        <x:v>0</x:v>
      </x:c>
      <x:c r="R35" s="40" t="n">
        <x:v>0</x:v>
      </x:c>
      <x:c r="S35" s="40" t="n">
        <x:v>0</x:v>
      </x:c>
      <x:c r="T35" s="40" t="n">
        <x:v>0</x:v>
      </x:c>
      <x:c r="U35" s="40" t="n">
        <x:v>0</x:v>
      </x:c>
    </x:row>
    <x:row r="36">
      <x:c r="A36" s="39" t="str">
        <x:v>Trả trước người bán dài hạn</x:v>
      </x:c>
      <x:c r="B36" s="40" t="n">
        <x:v>0</x:v>
      </x:c>
      <x:c r="C36" s="40" t="n">
        <x:v>0</x:v>
      </x:c>
      <x:c r="D36" s="40" t="n">
        <x:v>0</x:v>
      </x:c>
      <x:c r="E36" s="40" t="n">
        <x:v>0</x:v>
      </x:c>
      <x:c r="F36" s="40" t="n">
        <x:v>0</x:v>
      </x:c>
      <x:c r="G36" s="40" t="n">
        <x:v>0</x:v>
      </x:c>
      <x:c r="H36" s="40" t="n">
        <x:v>0</x:v>
      </x:c>
      <x:c r="I36" s="40" t="n">
        <x:v>0</x:v>
      </x:c>
      <x:c r="J36" s="40" t="n">
        <x:v>0</x:v>
      </x:c>
      <x:c r="K36" s="40" t="n">
        <x:v>0</x:v>
      </x:c>
      <x:c r="L36" s="40" t="n">
        <x:v>0</x:v>
      </x:c>
      <x:c r="M36" s="40" t="n">
        <x:v>0</x:v>
      </x:c>
      <x:c r="N36" s="40" t="n">
        <x:v>0</x:v>
      </x:c>
      <x:c r="O36" s="40" t="n">
        <x:v>0</x:v>
      </x:c>
      <x:c r="P36" s="40" t="n">
        <x:v>0</x:v>
      </x:c>
      <x:c r="Q36" s="40" t="n">
        <x:v>0</x:v>
      </x:c>
      <x:c r="R36" s="40" t="n">
        <x:v>0</x:v>
      </x:c>
      <x:c r="S36" s="40" t="n">
        <x:v>0</x:v>
      </x:c>
      <x:c r="T36" s="40" t="n">
        <x:v>1004.49</x:v>
      </x:c>
      <x:c r="U36" s="40" t="n">
        <x:v>82.81</x:v>
      </x:c>
    </x:row>
    <x:row r="37">
      <x:c r="A37" s="39" t="str">
        <x:v>Vốn kinh doanh ở các đơn vị trực thuộc</x:v>
      </x:c>
      <x:c r="B37" s="40" t="n">
        <x:v>0</x:v>
      </x:c>
      <x:c r="C37" s="40" t="n">
        <x:v>0</x:v>
      </x:c>
      <x:c r="D37" s="40" t="n">
        <x:v>0</x:v>
      </x:c>
      <x:c r="E37" s="40" t="n">
        <x:v>0</x:v>
      </x:c>
      <x:c r="F37" s="40" t="n">
        <x:v>0</x:v>
      </x:c>
      <x:c r="G37" s="40" t="n">
        <x:v>0</x:v>
      </x:c>
      <x:c r="H37" s="40" t="n">
        <x:v>0</x:v>
      </x:c>
      <x:c r="I37" s="40" t="n">
        <x:v>0</x:v>
      </x:c>
      <x:c r="J37" s="40" t="n">
        <x:v>0</x:v>
      </x:c>
      <x:c r="K37" s="40" t="n">
        <x:v>0</x:v>
      </x:c>
      <x:c r="L37" s="40" t="n">
        <x:v>0</x:v>
      </x:c>
      <x:c r="M37" s="40" t="n">
        <x:v>0</x:v>
      </x:c>
      <x:c r="N37" s="40" t="n">
        <x:v>0</x:v>
      </x:c>
      <x:c r="O37" s="40" t="n">
        <x:v>0</x:v>
      </x:c>
      <x:c r="P37" s="40" t="n">
        <x:v>0</x:v>
      </x:c>
      <x:c r="Q37" s="40" t="n">
        <x:v>0</x:v>
      </x:c>
      <x:c r="R37" s="40" t="n">
        <x:v>0</x:v>
      </x:c>
      <x:c r="S37" s="40" t="n">
        <x:v>0</x:v>
      </x:c>
      <x:c r="T37" s="40" t="n">
        <x:v>0</x:v>
      </x:c>
      <x:c r="U37" s="40" t="n">
        <x:v>0</x:v>
      </x:c>
    </x:row>
    <x:row r="38">
      <x:c r="A38" s="39" t="str">
        <x:v>Phải thu nội bộ dài hạn</x:v>
      </x:c>
      <x:c r="B38" s="40" t="n">
        <x:v>0</x:v>
      </x:c>
      <x:c r="C38" s="40" t="n">
        <x:v>0</x:v>
      </x:c>
      <x:c r="D38" s="40" t="n">
        <x:v>0</x:v>
      </x:c>
      <x:c r="E38" s="40" t="n">
        <x:v>0</x:v>
      </x:c>
      <x:c r="F38" s="40" t="n">
        <x:v>0</x:v>
      </x:c>
      <x:c r="G38" s="40" t="n">
        <x:v>0</x:v>
      </x:c>
      <x:c r="H38" s="40" t="n">
        <x:v>0</x:v>
      </x:c>
      <x:c r="I38" s="40" t="n">
        <x:v>0</x:v>
      </x:c>
      <x:c r="J38" s="40" t="n">
        <x:v>0</x:v>
      </x:c>
      <x:c r="K38" s="40" t="n">
        <x:v>0</x:v>
      </x:c>
      <x:c r="L38" s="40" t="n">
        <x:v>0</x:v>
      </x:c>
      <x:c r="M38" s="40" t="n">
        <x:v>0</x:v>
      </x:c>
      <x:c r="N38" s="40" t="n">
        <x:v>0</x:v>
      </x:c>
      <x:c r="O38" s="40" t="n">
        <x:v>0</x:v>
      </x:c>
      <x:c r="P38" s="40" t="n">
        <x:v>0</x:v>
      </x:c>
      <x:c r="Q38" s="40" t="n">
        <x:v>0</x:v>
      </x:c>
      <x:c r="R38" s="40" t="n">
        <x:v>0</x:v>
      </x:c>
      <x:c r="S38" s="40" t="n">
        <x:v>0</x:v>
      </x:c>
      <x:c r="T38" s="40" t="n">
        <x:v>0</x:v>
      </x:c>
      <x:c r="U38" s="40" t="n">
        <x:v>0</x:v>
      </x:c>
    </x:row>
    <x:row r="39">
      <x:c r="A39" s="39" t="str">
        <x:v>Phải thu về cho vay dài hạn</x:v>
      </x:c>
      <x:c r="B39" s="40" t="n">
        <x:v>0</x:v>
      </x:c>
      <x:c r="C39" s="40" t="n">
        <x:v>0</x:v>
      </x:c>
      <x:c r="D39" s="40" t="n">
        <x:v>0</x:v>
      </x:c>
      <x:c r="E39" s="40" t="n">
        <x:v>0</x:v>
      </x:c>
      <x:c r="F39" s="40" t="n">
        <x:v>0</x:v>
      </x:c>
      <x:c r="G39" s="40" t="n">
        <x:v>0</x:v>
      </x:c>
      <x:c r="H39" s="40" t="n">
        <x:v>0</x:v>
      </x:c>
      <x:c r="I39" s="40" t="n">
        <x:v>0</x:v>
      </x:c>
      <x:c r="J39" s="40" t="n">
        <x:v>0</x:v>
      </x:c>
      <x:c r="K39" s="40" t="n">
        <x:v>0</x:v>
      </x:c>
      <x:c r="L39" s="40" t="n">
        <x:v>5</x:v>
      </x:c>
      <x:c r="M39" s="40" t="n">
        <x:v>2.5</x:v>
      </x:c>
      <x:c r="N39" s="40" t="n">
        <x:v>0</x:v>
      </x:c>
      <x:c r="O39" s="40" t="n">
        <x:v>0</x:v>
      </x:c>
      <x:c r="P39" s="40" t="n">
        <x:v>4.91</x:v>
      </x:c>
      <x:c r="Q39" s="40" t="n">
        <x:v>96.01</x:v>
      </x:c>
      <x:c r="R39" s="40" t="n">
        <x:v>118.4</x:v>
      </x:c>
      <x:c r="S39" s="40" t="n">
        <x:v>101.69</x:v>
      </x:c>
      <x:c r="T39" s="40" t="n">
        <x:v>95.35</x:v>
      </x:c>
      <x:c r="U39" s="40" t="n">
        <x:v>0</x:v>
      </x:c>
    </x:row>
    <x:row r="40">
      <x:c r="A40" s="39" t="str">
        <x:v>Phải thu dài hạn khác</x:v>
      </x:c>
      <x:c r="B40" s="40" t="n">
        <x:v>0</x:v>
      </x:c>
      <x:c r="C40" s="40" t="n">
        <x:v>0</x:v>
      </x:c>
      <x:c r="D40" s="40" t="n">
        <x:v>239.43</x:v>
      </x:c>
      <x:c r="E40" s="40" t="n">
        <x:v>0.04</x:v>
      </x:c>
      <x:c r="F40" s="40" t="n">
        <x:v>0.04</x:v>
      </x:c>
      <x:c r="G40" s="40" t="n">
        <x:v>449.01</x:v>
      </x:c>
      <x:c r="H40" s="40" t="n">
        <x:v>449.01</x:v>
      </x:c>
      <x:c r="I40" s="40" t="n">
        <x:v>448.98</x:v>
      </x:c>
      <x:c r="J40" s="40" t="n">
        <x:v>449.76</x:v>
      </x:c>
      <x:c r="K40" s="40" t="n">
        <x:v>9.23</x:v>
      </x:c>
      <x:c r="L40" s="40" t="n">
        <x:v>11.49</x:v>
      </x:c>
      <x:c r="M40" s="40" t="n">
        <x:v>15.67</x:v>
      </x:c>
      <x:c r="N40" s="40" t="n">
        <x:v>21.81</x:v>
      </x:c>
      <x:c r="O40" s="40" t="n">
        <x:v>22.3</x:v>
      </x:c>
      <x:c r="P40" s="40" t="n">
        <x:v>22.81</x:v>
      </x:c>
      <x:c r="Q40" s="40" t="n">
        <x:v>209.16</x:v>
      </x:c>
      <x:c r="R40" s="40" t="n">
        <x:v>690.83</x:v>
      </x:c>
      <x:c r="S40" s="40" t="n">
        <x:v>792.79</x:v>
      </x:c>
      <x:c r="T40" s="40" t="n">
        <x:v>781.08</x:v>
      </x:c>
      <x:c r="U40" s="40" t="n">
        <x:v>840.59</x:v>
      </x:c>
    </x:row>
    <x:row r="41">
      <x:c r="A41" s="39" t="str">
        <x:v>Dự phòng phải thu dài hạn</x:v>
      </x:c>
      <x:c r="B41" s="40" t="n">
        <x:v>0</x:v>
      </x:c>
      <x:c r="C41" s="40" t="n">
        <x:v>0</x:v>
      </x:c>
      <x:c r="D41" s="40" t="n">
        <x:v>0</x:v>
      </x:c>
      <x:c r="E41" s="40" t="n">
        <x:v>0</x:v>
      </x:c>
      <x:c r="F41" s="40" t="n">
        <x:v>0</x:v>
      </x:c>
      <x:c r="G41" s="40" t="n">
        <x:v>0</x:v>
      </x:c>
      <x:c r="H41" s="40" t="n">
        <x:v>0</x:v>
      </x:c>
      <x:c r="I41" s="40" t="n">
        <x:v>0</x:v>
      </x:c>
      <x:c r="J41" s="40" t="n">
        <x:v>0</x:v>
      </x:c>
      <x:c r="K41" s="40" t="n">
        <x:v>0</x:v>
      </x:c>
      <x:c r="L41" s="40" t="n">
        <x:v>0</x:v>
      </x:c>
      <x:c r="M41" s="40" t="n">
        <x:v>0</x:v>
      </x:c>
      <x:c r="N41" s="40" t="n">
        <x:v>0</x:v>
      </x:c>
      <x:c r="O41" s="40" t="n">
        <x:v>0</x:v>
      </x:c>
      <x:c r="P41" s="40" t="n">
        <x:v>0</x:v>
      </x:c>
      <x:c r="Q41" s="40" t="n">
        <x:v>0</x:v>
      </x:c>
      <x:c r="R41" s="40" t="n">
        <x:v>0</x:v>
      </x:c>
      <x:c r="S41" s="40" t="n">
        <x:v>0</x:v>
      </x:c>
      <x:c r="T41" s="40" t="n">
        <x:v>0</x:v>
      </x:c>
      <x:c r="U41" s="40" t="n">
        <x:v>0</x:v>
      </x:c>
    </x:row>
    <x:row r="42">
      <x:c r="A42" s="39" t="str">
        <x:v>Tài sản cố định</x:v>
      </x:c>
      <x:c r="B42" s="40" t="n">
        <x:v>420.21</x:v>
      </x:c>
      <x:c r="C42" s="40" t="n">
        <x:v>392.03</x:v>
      </x:c>
      <x:c r="D42" s="40" t="n">
        <x:v>950.05</x:v>
      </x:c>
      <x:c r="E42" s="40" t="n">
        <x:v>1265.42</x:v>
      </x:c>
      <x:c r="F42" s="40" t="n">
        <x:v>3065.31</x:v>
      </x:c>
      <x:c r="G42" s="40" t="n">
        <x:v>4603.67</x:v>
      </x:c>
      <x:c r="H42" s="40" t="n">
        <x:v>5919.93</x:v>
      </x:c>
      <x:c r="I42" s="40" t="n">
        <x:v>7007.09</x:v>
      </x:c>
      <x:c r="J42" s="40" t="n">
        <x:v>9187.13</x:v>
      </x:c>
      <x:c r="K42" s="40" t="n">
        <x:v>8728.65</x:v>
      </x:c>
      <x:c r="L42" s="40" t="n">
        <x:v>8211.43</x:v>
      </x:c>
      <x:c r="M42" s="40" t="n">
        <x:v>12670.46</x:v>
      </x:c>
      <x:c r="N42" s="40" t="n">
        <x:v>13197.8</x:v>
      </x:c>
      <x:c r="O42" s="40" t="n">
        <x:v>12782.56</x:v>
      </x:c>
      <x:c r="P42" s="40" t="n">
        <x:v>31249.49</x:v>
      </x:c>
      <x:c r="Q42" s="40" t="n">
        <x:v>65561.66</x:v>
      </x:c>
      <x:c r="R42" s="40" t="n">
        <x:v>69280.84</x:v>
      </x:c>
      <x:c r="S42" s="40" t="n">
        <x:v>70832.92</x:v>
      </x:c>
      <x:c r="T42" s="40" t="n">
        <x:v>71998.37</x:v>
      </x:c>
      <x:c r="U42" s="40" t="n">
        <x:v>67428.37</x:v>
      </x:c>
    </x:row>
    <x:row r="43">
      <x:c r="A43" s="39" t="str">
        <x:v>GTCL TSCĐ hữu hình</x:v>
      </x:c>
      <x:c r="B43" s="40" t="n">
        <x:v>371.99</x:v>
      </x:c>
      <x:c r="C43" s="40" t="n">
        <x:v>369.93</x:v>
      </x:c>
      <x:c r="D43" s="40" t="n">
        <x:v>866.05</x:v>
      </x:c>
      <x:c r="E43" s="40" t="n">
        <x:v>877.67</x:v>
      </x:c>
      <x:c r="F43" s="40" t="n">
        <x:v>876.48</x:v>
      </x:c>
      <x:c r="G43" s="40" t="n">
        <x:v>3979.29</x:v>
      </x:c>
      <x:c r="H43" s="40" t="n">
        <x:v>4391.7</x:v>
      </x:c>
      <x:c r="I43" s="40" t="n">
        <x:v>4295.77</x:v>
      </x:c>
      <x:c r="J43" s="40" t="n">
        <x:v>8864.5</x:v>
      </x:c>
      <x:c r="K43" s="40" t="n">
        <x:v>8548.49</x:v>
      </x:c>
      <x:c r="L43" s="40" t="n">
        <x:v>8047.47</x:v>
      </x:c>
      <x:c r="M43" s="40" t="n">
        <x:v>12487.81</x:v>
      </x:c>
      <x:c r="N43" s="40" t="n">
        <x:v>13012.26</x:v>
      </x:c>
      <x:c r="O43" s="40" t="n">
        <x:v>12565.36</x:v>
      </x:c>
      <x:c r="P43" s="40" t="n">
        <x:v>30980.12</x:v>
      </x:c>
      <x:c r="Q43" s="40" t="n">
        <x:v>65307.82</x:v>
      </x:c>
      <x:c r="R43" s="40" t="n">
        <x:v>68744.13</x:v>
      </x:c>
      <x:c r="S43" s="40" t="n">
        <x:v>70199.15</x:v>
      </x:c>
      <x:c r="T43" s="40" t="n">
        <x:v>71787.25</x:v>
      </x:c>
      <x:c r="U43" s="40" t="n">
        <x:v>67244.15</x:v>
      </x:c>
    </x:row>
    <x:row r="44">
      <x:c r="A44" s="39" t="str">
        <x:v>Nguyên giá TSCĐ hữu hình</x:v>
      </x:c>
      <x:c r="B44" s="40" t="n">
        <x:v>447.2</x:v>
      </x:c>
      <x:c r="C44" s="40" t="n">
        <x:v>475.86</x:v>
      </x:c>
      <x:c r="D44" s="40" t="n">
        <x:v>1256.78</x:v>
      </x:c>
      <x:c r="E44" s="40" t="n">
        <x:v>1439.88</x:v>
      </x:c>
      <x:c r="F44" s="40" t="n">
        <x:v>1634.14</x:v>
      </x:c>
      <x:c r="G44" s="40" t="n">
        <x:v>5109.68</x:v>
      </x:c>
      <x:c r="H44" s="40" t="n">
        <x:v>6051.63</x:v>
      </x:c>
      <x:c r="I44" s="40" t="n">
        <x:v>6529.95</x:v>
      </x:c>
      <x:c r="J44" s="40" t="n">
        <x:v>11747.91</x:v>
      </x:c>
      <x:c r="K44" s="40" t="n">
        <x:v>12431.11</x:v>
      </x:c>
      <x:c r="L44" s="40" t="n">
        <x:v>13055.04</x:v>
      </x:c>
      <x:c r="M44" s="40" t="n">
        <x:v>18855.21</x:v>
      </x:c>
      <x:c r="N44" s="40" t="n">
        <x:v>21244.53</x:v>
      </x:c>
      <x:c r="O44" s="40" t="n">
        <x:v>22992.66</x:v>
      </x:c>
      <x:c r="P44" s="40" t="n">
        <x:v>43804.94</x:v>
      </x:c>
      <x:c r="Q44" s="40" t="n">
        <x:v>82616.6</x:v>
      </x:c>
      <x:c r="R44" s="40" t="n">
        <x:v>91026.11</x:v>
      </x:c>
      <x:c r="S44" s="40" t="n">
        <x:v>98976.37</x:v>
      </x:c>
      <x:c r="T44" s="40" t="n">
        <x:v>106923.13</x:v>
      </x:c>
      <x:c r="U44" s="40" t="n">
        <x:v>108146.57</x:v>
      </x:c>
    </x:row>
    <x:row r="45">
      <x:c r="A45" s="39" t="str">
        <x:v>Khấu hao lũy kế TSCĐ hữu hình</x:v>
      </x:c>
      <x:c r="B45" s="40" t="n">
        <x:v>-75.2</x:v>
      </x:c>
      <x:c r="C45" s="40" t="n">
        <x:v>-105.93</x:v>
      </x:c>
      <x:c r="D45" s="40" t="n">
        <x:v>-390.72</x:v>
      </x:c>
      <x:c r="E45" s="40" t="n">
        <x:v>-562.22</x:v>
      </x:c>
      <x:c r="F45" s="40" t="n">
        <x:v>-757.65</x:v>
      </x:c>
      <x:c r="G45" s="40" t="n">
        <x:v>-1130.38</x:v>
      </x:c>
      <x:c r="H45" s="40" t="n">
        <x:v>-1659.93</x:v>
      </x:c>
      <x:c r="I45" s="40" t="n">
        <x:v>-2234.18</x:v>
      </x:c>
      <x:c r="J45" s="40" t="n">
        <x:v>-2883.42</x:v>
      </x:c>
      <x:c r="K45" s="40" t="n">
        <x:v>-3882.62</x:v>
      </x:c>
      <x:c r="L45" s="40" t="n">
        <x:v>-5007.57</x:v>
      </x:c>
      <x:c r="M45" s="40" t="n">
        <x:v>-6367.4</x:v>
      </x:c>
      <x:c r="N45" s="40" t="n">
        <x:v>-8232.27</x:v>
      </x:c>
      <x:c r="O45" s="40" t="n">
        <x:v>-10427.3</x:v>
      </x:c>
      <x:c r="P45" s="40" t="n">
        <x:v>-12824.82</x:v>
      </x:c>
      <x:c r="Q45" s="40" t="n">
        <x:v>-17308.78</x:v>
      </x:c>
      <x:c r="R45" s="40" t="n">
        <x:v>-22281.98</x:v>
      </x:c>
      <x:c r="S45" s="40" t="n">
        <x:v>-28777.22</x:v>
      </x:c>
      <x:c r="T45" s="40" t="n">
        <x:v>-35135.88</x:v>
      </x:c>
      <x:c r="U45" s="40" t="n">
        <x:v>-40902.42</x:v>
      </x:c>
    </x:row>
    <x:row r="46">
      <x:c r="A46" s="39" t="str">
        <x:v>GTCL Tài sản thuê tài chính</x:v>
      </x:c>
      <x:c r="B46" s="40" t="n">
        <x:v>24.82</x:v>
      </x:c>
      <x:c r="C46" s="40" t="n">
        <x:v>22.08</x:v>
      </x:c>
      <x:c r="D46" s="40" t="n">
        <x:v>14.96</x:v>
      </x:c>
      <x:c r="E46" s="40" t="n">
        <x:v>12.69</x:v>
      </x:c>
      <x:c r="F46" s="40" t="n">
        <x:v>11.68</x:v>
      </x:c>
      <x:c r="G46" s="40" t="n">
        <x:v>10.66</x:v>
      </x:c>
      <x:c r="H46" s="40" t="n">
        <x:v>9.65</x:v>
      </x:c>
      <x:c r="I46" s="40" t="n">
        <x:v>0</x:v>
      </x:c>
      <x:c r="J46" s="40" t="n">
        <x:v>0</x:v>
      </x:c>
      <x:c r="K46" s="40" t="n">
        <x:v>0</x:v>
      </x:c>
      <x:c r="L46" s="40" t="n">
        <x:v>0</x:v>
      </x:c>
      <x:c r="M46" s="40" t="n">
        <x:v>0</x:v>
      </x:c>
      <x:c r="N46" s="40" t="n">
        <x:v>0</x:v>
      </x:c>
      <x:c r="O46" s="40" t="n">
        <x:v>0</x:v>
      </x:c>
      <x:c r="P46" s="40" t="n">
        <x:v>0</x:v>
      </x:c>
      <x:c r="Q46" s="40" t="n">
        <x:v>0</x:v>
      </x:c>
      <x:c r="R46" s="40" t="n">
        <x:v>0</x:v>
      </x:c>
      <x:c r="S46" s="40" t="n">
        <x:v>0</x:v>
      </x:c>
      <x:c r="T46" s="40" t="n">
        <x:v>0</x:v>
      </x:c>
      <x:c r="U46" s="40" t="n">
        <x:v>0</x:v>
      </x:c>
    </x:row>
    <x:row r="47">
      <x:c r="A47" s="39" t="str">
        <x:v>Nguyên giá tài sản thuê tài chính</x:v>
      </x:c>
      <x:c r="B47" s="40" t="n">
        <x:v>27.58</x:v>
      </x:c>
      <x:c r="C47" s="40" t="n">
        <x:v>27.6</x:v>
      </x:c>
      <x:c r="D47" s="40" t="n">
        <x:v>19.4</x:v>
      </x:c>
      <x:c r="E47" s="40" t="n">
        <x:v>16.49</x:v>
      </x:c>
      <x:c r="F47" s="40" t="n">
        <x:v>16.49</x:v>
      </x:c>
      <x:c r="G47" s="40" t="n">
        <x:v>16.49</x:v>
      </x:c>
      <x:c r="H47" s="40" t="n">
        <x:v>16.49</x:v>
      </x:c>
      <x:c r="I47" s="40" t="n">
        <x:v>0</x:v>
      </x:c>
      <x:c r="J47" s="40" t="n">
        <x:v>0</x:v>
      </x:c>
      <x:c r="K47" s="40" t="n">
        <x:v>0</x:v>
      </x:c>
      <x:c r="L47" s="40" t="n">
        <x:v>0</x:v>
      </x:c>
      <x:c r="M47" s="40" t="n">
        <x:v>0</x:v>
      </x:c>
      <x:c r="N47" s="40" t="n">
        <x:v>0</x:v>
      </x:c>
      <x:c r="O47" s="40" t="n">
        <x:v>0</x:v>
      </x:c>
      <x:c r="P47" s="40" t="n">
        <x:v>0</x:v>
      </x:c>
      <x:c r="Q47" s="40" t="n">
        <x:v>0</x:v>
      </x:c>
      <x:c r="R47" s="40" t="n">
        <x:v>0</x:v>
      </x:c>
      <x:c r="S47" s="40" t="n">
        <x:v>0</x:v>
      </x:c>
      <x:c r="T47" s="40" t="n">
        <x:v>0</x:v>
      </x:c>
      <x:c r="U47" s="40" t="n">
        <x:v>0</x:v>
      </x:c>
    </x:row>
    <x:row r="48">
      <x:c r="A48" s="39" t="str">
        <x:v>Khấu hao lũy kế tài sản thuê tài chính</x:v>
      </x:c>
      <x:c r="B48" s="40" t="n">
        <x:v>-2.76</x:v>
      </x:c>
      <x:c r="C48" s="40" t="n">
        <x:v>-5.52</x:v>
      </x:c>
      <x:c r="D48" s="40" t="n">
        <x:v>-4.44</x:v>
      </x:c>
      <x:c r="E48" s="40" t="n">
        <x:v>-3.8</x:v>
      </x:c>
      <x:c r="F48" s="40" t="n">
        <x:v>-4.81</x:v>
      </x:c>
      <x:c r="G48" s="40" t="n">
        <x:v>-5.83</x:v>
      </x:c>
      <x:c r="H48" s="40" t="n">
        <x:v>-6.84</x:v>
      </x:c>
      <x:c r="I48" s="40" t="n">
        <x:v>0</x:v>
      </x:c>
      <x:c r="J48" s="40" t="n">
        <x:v>0</x:v>
      </x:c>
      <x:c r="K48" s="40" t="n">
        <x:v>0</x:v>
      </x:c>
      <x:c r="L48" s="40" t="n">
        <x:v>0</x:v>
      </x:c>
      <x:c r="M48" s="40" t="n">
        <x:v>0</x:v>
      </x:c>
      <x:c r="N48" s="40" t="n">
        <x:v>0</x:v>
      </x:c>
      <x:c r="O48" s="40" t="n">
        <x:v>0</x:v>
      </x:c>
      <x:c r="P48" s="40" t="n">
        <x:v>0</x:v>
      </x:c>
      <x:c r="Q48" s="40" t="n">
        <x:v>0</x:v>
      </x:c>
      <x:c r="R48" s="40" t="n">
        <x:v>0</x:v>
      </x:c>
      <x:c r="S48" s="40" t="n">
        <x:v>0</x:v>
      </x:c>
      <x:c r="T48" s="40" t="n">
        <x:v>0</x:v>
      </x:c>
      <x:c r="U48" s="40" t="n">
        <x:v>0</x:v>
      </x:c>
    </x:row>
    <x:row r="49">
      <x:c r="A49" s="39" t="str">
        <x:v>GTCL tài sản cố định vô hình</x:v>
      </x:c>
      <x:c r="B49" s="40" t="n">
        <x:v>0.01</x:v>
      </x:c>
      <x:c r="C49" s="40" t="n">
        <x:v>0</x:v>
      </x:c>
      <x:c r="D49" s="40" t="n">
        <x:v>40.83</x:v>
      </x:c>
      <x:c r="E49" s="40" t="n">
        <x:v>264.61</x:v>
      </x:c>
      <x:c r="F49" s="40" t="n">
        <x:v>274.76</x:v>
      </x:c>
      <x:c r="G49" s="40" t="n">
        <x:v>122.79</x:v>
      </x:c>
      <x:c r="H49" s="40" t="n">
        <x:v>164.26</x:v>
      </x:c>
      <x:c r="I49" s="40" t="n">
        <x:v>166.22</x:v>
      </x:c>
      <x:c r="J49" s="40" t="n">
        <x:v>189.06</x:v>
      </x:c>
      <x:c r="K49" s="40" t="n">
        <x:v>180.17</x:v>
      </x:c>
      <x:c r="L49" s="40" t="n">
        <x:v>163.96</x:v>
      </x:c>
      <x:c r="M49" s="40" t="n">
        <x:v>182.65</x:v>
      </x:c>
      <x:c r="N49" s="40" t="n">
        <x:v>185.54</x:v>
      </x:c>
      <x:c r="O49" s="40" t="n">
        <x:v>217.2</x:v>
      </x:c>
      <x:c r="P49" s="40" t="n">
        <x:v>269.37</x:v>
      </x:c>
      <x:c r="Q49" s="40" t="n">
        <x:v>253.84</x:v>
      </x:c>
      <x:c r="R49" s="40" t="n">
        <x:v>536.72</x:v>
      </x:c>
      <x:c r="S49" s="40" t="n">
        <x:v>633.76</x:v>
      </x:c>
      <x:c r="T49" s="40" t="n">
        <x:v>211.12</x:v>
      </x:c>
      <x:c r="U49" s="40" t="n">
        <x:v>184.22</x:v>
      </x:c>
    </x:row>
    <x:row r="50">
      <x:c r="A50" s="39" t="str">
        <x:v>Nguyên giá TSCĐ vô hình</x:v>
      </x:c>
      <x:c r="B50" s="40" t="n">
        <x:v>0.02</x:v>
      </x:c>
      <x:c r="C50" s="40" t="n">
        <x:v>0.02</x:v>
      </x:c>
      <x:c r="D50" s="40" t="n">
        <x:v>44.52</x:v>
      </x:c>
      <x:c r="E50" s="40" t="n">
        <x:v>270.16</x:v>
      </x:c>
      <x:c r="F50" s="40" t="n">
        <x:v>283.46</x:v>
      </x:c>
      <x:c r="G50" s="40" t="n">
        <x:v>135.34</x:v>
      </x:c>
      <x:c r="H50" s="40" t="n">
        <x:v>181.89</x:v>
      </x:c>
      <x:c r="I50" s="40" t="n">
        <x:v>188.3</x:v>
      </x:c>
      <x:c r="J50" s="40" t="n">
        <x:v>215.92</x:v>
      </x:c>
      <x:c r="K50" s="40" t="n">
        <x:v>210.64</x:v>
      </x:c>
      <x:c r="L50" s="40" t="n">
        <x:v>193.25</x:v>
      </x:c>
      <x:c r="M50" s="40" t="n">
        <x:v>215.97</x:v>
      </x:c>
      <x:c r="N50" s="40" t="n">
        <x:v>225.39</x:v>
      </x:c>
      <x:c r="O50" s="40" t="n">
        <x:v>268.39</x:v>
      </x:c>
      <x:c r="P50" s="40" t="n">
        <x:v>339.57</x:v>
      </x:c>
      <x:c r="Q50" s="40" t="n">
        <x:v>343</x:v>
      </x:c>
      <x:c r="R50" s="40" t="n">
        <x:v>618.32</x:v>
      </x:c>
      <x:c r="S50" s="40" t="n">
        <x:v>744.54</x:v>
      </x:c>
      <x:c r="T50" s="40" t="n">
        <x:v>357.03</x:v>
      </x:c>
      <x:c r="U50" s="40" t="n">
        <x:v>367.06</x:v>
      </x:c>
    </x:row>
    <x:row r="51">
      <x:c r="A51" s="39" t="str">
        <x:v>Khấu khao lũy kế TSCĐ vô hình</x:v>
      </x:c>
      <x:c r="B51" s="40" t="n">
        <x:v>-0.01</x:v>
      </x:c>
      <x:c r="C51" s="40" t="n">
        <x:v>-0.02</x:v>
      </x:c>
      <x:c r="D51" s="40" t="n">
        <x:v>-3.69</x:v>
      </x:c>
      <x:c r="E51" s="40" t="n">
        <x:v>-5.54</x:v>
      </x:c>
      <x:c r="F51" s="40" t="n">
        <x:v>-8.69</x:v>
      </x:c>
      <x:c r="G51" s="40" t="n">
        <x:v>-12.54</x:v>
      </x:c>
      <x:c r="H51" s="40" t="n">
        <x:v>-17.63</x:v>
      </x:c>
      <x:c r="I51" s="40" t="n">
        <x:v>-22.08</x:v>
      </x:c>
      <x:c r="J51" s="40" t="n">
        <x:v>-26.85</x:v>
      </x:c>
      <x:c r="K51" s="40" t="n">
        <x:v>-30.47</x:v>
      </x:c>
      <x:c r="L51" s="40" t="n">
        <x:v>-29.29</x:v>
      </x:c>
      <x:c r="M51" s="40" t="n">
        <x:v>-33.32</x:v>
      </x:c>
      <x:c r="N51" s="40" t="n">
        <x:v>-39.86</x:v>
      </x:c>
      <x:c r="O51" s="40" t="n">
        <x:v>-51.19</x:v>
      </x:c>
      <x:c r="P51" s="40" t="n">
        <x:v>-70.2</x:v>
      </x:c>
      <x:c r="Q51" s="40" t="n">
        <x:v>-89.16</x:v>
      </x:c>
      <x:c r="R51" s="40" t="n">
        <x:v>-81.61</x:v>
      </x:c>
      <x:c r="S51" s="40" t="n">
        <x:v>-110.78</x:v>
      </x:c>
      <x:c r="T51" s="40" t="n">
        <x:v>-145.91</x:v>
      </x:c>
      <x:c r="U51" s="40" t="n">
        <x:v>-182.84</x:v>
      </x:c>
    </x:row>
    <x:row r="52">
      <x:c r="A52" s="39" t="str">
        <x:v>Xây dựng cơ bản dở dang (trước 2015)</x:v>
      </x:c>
      <x:c r="B52" s="40" t="n">
        <x:v>0</x:v>
      </x:c>
      <x:c r="C52" s="40" t="n">
        <x:v>0</x:v>
      </x:c>
      <x:c r="D52" s="40" t="n">
        <x:v>0</x:v>
      </x:c>
      <x:c r="E52" s="40" t="n">
        <x:v>0</x:v>
      </x:c>
      <x:c r="F52" s="40" t="n">
        <x:v>0</x:v>
      </x:c>
      <x:c r="G52" s="40" t="n">
        <x:v>0</x:v>
      </x:c>
      <x:c r="H52" s="40" t="n">
        <x:v>0</x:v>
      </x:c>
      <x:c r="I52" s="40" t="n">
        <x:v>0</x:v>
      </x:c>
      <x:c r="J52" s="40" t="n">
        <x:v>0</x:v>
      </x:c>
      <x:c r="K52" s="40" t="n">
        <x:v>0</x:v>
      </x:c>
      <x:c r="L52" s="40" t="n">
        <x:v>0</x:v>
      </x:c>
      <x:c r="M52" s="40" t="n">
        <x:v>0</x:v>
      </x:c>
      <x:c r="N52" s="40" t="n">
        <x:v>0</x:v>
      </x:c>
      <x:c r="O52" s="40" t="n">
        <x:v>0</x:v>
      </x:c>
      <x:c r="P52" s="40" t="n">
        <x:v>0</x:v>
      </x:c>
      <x:c r="Q52" s="40" t="n">
        <x:v>0</x:v>
      </x:c>
      <x:c r="R52" s="40" t="n">
        <x:v>0</x:v>
      </x:c>
      <x:c r="S52" s="40" t="n">
        <x:v>0</x:v>
      </x:c>
      <x:c r="T52" s="40" t="n">
        <x:v>0</x:v>
      </x:c>
      <x:c r="U52" s="40" t="n">
        <x:v>0</x:v>
      </x:c>
    </x:row>
    <x:row r="53">
      <x:c r="A53" s="39" t="str">
        <x:v>Giá trị ròng tài sản đầu tư</x:v>
      </x:c>
      <x:c r="B53" s="40" t="n">
        <x:v>0</x:v>
      </x:c>
      <x:c r="C53" s="40" t="n">
        <x:v>0</x:v>
      </x:c>
      <x:c r="D53" s="40" t="n">
        <x:v>7.21</x:v>
      </x:c>
      <x:c r="E53" s="40" t="n">
        <x:v>18.33</x:v>
      </x:c>
      <x:c r="F53" s="40" t="n">
        <x:v>19.55</x:v>
      </x:c>
      <x:c r="G53" s="40" t="n">
        <x:v>15.19</x:v>
      </x:c>
      <x:c r="H53" s="40" t="n">
        <x:v>11.11</x:v>
      </x:c>
      <x:c r="I53" s="40" t="n">
        <x:v>66.52</x:v>
      </x:c>
      <x:c r="J53" s="40" t="n">
        <x:v>62</x:v>
      </x:c>
      <x:c r="K53" s="40" t="n">
        <x:v>197.34</x:v>
      </x:c>
      <x:c r="L53" s="40" t="n">
        <x:v>192.49</x:v>
      </x:c>
      <x:c r="M53" s="40" t="n">
        <x:v>202.76</x:v>
      </x:c>
      <x:c r="N53" s="40" t="n">
        <x:v>191.19</x:v>
      </x:c>
      <x:c r="O53" s="40" t="n">
        <x:v>179.74</x:v>
      </x:c>
      <x:c r="P53" s="40" t="n">
        <x:v>576.62</x:v>
      </x:c>
      <x:c r="Q53" s="40" t="n">
        <x:v>564.3</x:v>
      </x:c>
      <x:c r="R53" s="40" t="n">
        <x:v>548.21</x:v>
      </x:c>
      <x:c r="S53" s="40" t="n">
        <x:v>629.11</x:v>
      </x:c>
      <x:c r="T53" s="40" t="n">
        <x:v>593.92</x:v>
      </x:c>
      <x:c r="U53" s="40" t="n">
        <x:v>559.6</x:v>
      </x:c>
    </x:row>
    <x:row r="54">
      <x:c r="A54" s="39" t="str">
        <x:v>Nguyên giá tài sản đầu tư</x:v>
      </x:c>
      <x:c r="B54" s="40" t="n">
        <x:v>0</x:v>
      </x:c>
      <x:c r="C54" s="40" t="n">
        <x:v>0</x:v>
      </x:c>
      <x:c r="D54" s="40" t="n">
        <x:v>9.43</x:v>
      </x:c>
      <x:c r="E54" s="40" t="n">
        <x:v>23.37</x:v>
      </x:c>
      <x:c r="F54" s="40" t="n">
        <x:v>29.11</x:v>
      </x:c>
      <x:c r="G54" s="40" t="n">
        <x:v>29.11</x:v>
      </x:c>
      <x:c r="H54" s="40" t="n">
        <x:v>29.11</x:v>
      </x:c>
      <x:c r="I54" s="40" t="n">
        <x:v>88.07</x:v>
      </x:c>
      <x:c r="J54" s="40" t="n">
        <x:v>88.07</x:v>
      </x:c>
      <x:c r="K54" s="40" t="n">
        <x:v>232.45</x:v>
      </x:c>
      <x:c r="L54" s="40" t="n">
        <x:v>236.45</x:v>
      </x:c>
      <x:c r="M54" s="40" t="n">
        <x:v>245.63</x:v>
      </x:c>
      <x:c r="N54" s="40" t="n">
        <x:v>246.14</x:v>
      </x:c>
      <x:c r="O54" s="40" t="n">
        <x:v>246.77</x:v>
      </x:c>
      <x:c r="P54" s="40" t="n">
        <x:v>663.24</x:v>
      </x:c>
      <x:c r="Q54" s="40" t="n">
        <x:v>681.93</x:v>
      </x:c>
      <x:c r="R54" s="40" t="n">
        <x:v>698.82</x:v>
      </x:c>
      <x:c r="S54" s="40" t="n">
        <x:v>859.67</x:v>
      </x:c>
      <x:c r="T54" s="40" t="n">
        <x:v>859.67</x:v>
      </x:c>
      <x:c r="U54" s="40" t="n">
        <x:v>860.55</x:v>
      </x:c>
    </x:row>
    <x:row r="55">
      <x:c r="A55" s="39" t="str">
        <x:v>Khấu hao lũy kế tài sản đầu tư</x:v>
      </x:c>
      <x:c r="B55" s="40" t="n">
        <x:v>0</x:v>
      </x:c>
      <x:c r="C55" s="40" t="n">
        <x:v>0</x:v>
      </x:c>
      <x:c r="D55" s="40" t="n">
        <x:v>-2.22</x:v>
      </x:c>
      <x:c r="E55" s="40" t="n">
        <x:v>-5.04</x:v>
      </x:c>
      <x:c r="F55" s="40" t="n">
        <x:v>-9.56</x:v>
      </x:c>
      <x:c r="G55" s="40" t="n">
        <x:v>-13.92</x:v>
      </x:c>
      <x:c r="H55" s="40" t="n">
        <x:v>-18</x:v>
      </x:c>
      <x:c r="I55" s="40" t="n">
        <x:v>-21.55</x:v>
      </x:c>
      <x:c r="J55" s="40" t="n">
        <x:v>-26.06</x:v>
      </x:c>
      <x:c r="K55" s="40" t="n">
        <x:v>-35.1</x:v>
      </x:c>
      <x:c r="L55" s="40" t="n">
        <x:v>-43.96</x:v>
      </x:c>
      <x:c r="M55" s="40" t="n">
        <x:v>-42.87</x:v>
      </x:c>
      <x:c r="N55" s="40" t="n">
        <x:v>-54.95</x:v>
      </x:c>
      <x:c r="O55" s="40" t="n">
        <x:v>-67.03</x:v>
      </x:c>
      <x:c r="P55" s="40" t="n">
        <x:v>-86.62</x:v>
      </x:c>
      <x:c r="Q55" s="40" t="n">
        <x:v>-117.63</x:v>
      </x:c>
      <x:c r="R55" s="40" t="n">
        <x:v>-150.61</x:v>
      </x:c>
      <x:c r="S55" s="40" t="n">
        <x:v>-230.56</x:v>
      </x:c>
      <x:c r="T55" s="40" t="n">
        <x:v>-265.75</x:v>
      </x:c>
      <x:c r="U55" s="40" t="n">
        <x:v>-300.95</x:v>
      </x:c>
    </x:row>
    <x:row r="56">
      <x:c r="A56" s="54" t="str">
        <x:v>Tài sản dở dang dài hạn</x:v>
      </x:c>
      <x:c r="B56" s="55" t="n">
        <x:v>0</x:v>
      </x:c>
      <x:c r="C56" s="55" t="n">
        <x:v>0</x:v>
      </x:c>
      <x:c r="D56" s="55" t="n">
        <x:v>0</x:v>
      </x:c>
      <x:c r="E56" s="55" t="n">
        <x:v>0</x:v>
      </x:c>
      <x:c r="F56" s="55" t="n">
        <x:v>0</x:v>
      </x:c>
      <x:c r="G56" s="55" t="n">
        <x:v>0</x:v>
      </x:c>
      <x:c r="H56" s="55" t="n">
        <x:v>0</x:v>
      </x:c>
      <x:c r="I56" s="55" t="n">
        <x:v>0</x:v>
      </x:c>
      <x:c r="J56" s="55" t="n">
        <x:v>0</x:v>
      </x:c>
      <x:c r="K56" s="55" t="n">
        <x:v>429.47</x:v>
      </x:c>
      <x:c r="L56" s="55" t="n">
        <x:v>4342.16</x:v>
      </x:c>
      <x:c r="M56" s="55" t="n">
        <x:v>1154.98</x:v>
      </x:c>
      <x:c r="N56" s="55" t="n">
        <x:v>5468.75</x:v>
      </x:c>
      <x:c r="O56" s="55" t="n">
        <x:v>38107.32</x:v>
      </x:c>
      <x:c r="P56" s="55" t="n">
        <x:v>37435.32</x:v>
      </x:c>
      <x:c r="Q56" s="55" t="n">
        <x:v>6247.21</x:v>
      </x:c>
      <x:c r="R56" s="55" t="n">
        <x:v>9698.7</x:v>
      </x:c>
      <x:c r="S56" s="55" t="n">
        <x:v>13363.27</x:v>
      </x:c>
      <x:c r="T56" s="55" t="n">
        <x:v>26098.93</x:v>
      </x:c>
      <x:c r="U56" s="55" t="n">
        <x:v>63750.72</x:v>
      </x:c>
    </x:row>
    <x:row r="57">
      <x:c r="A57" s="39" t="str">
        <x:v>Chi phí sản xuất, kinh doanh dở dang dài hạn</x:v>
      </x:c>
      <x:c r="B57" s="40" t="n">
        <x:v>0</x:v>
      </x:c>
      <x:c r="C57" s="40" t="n">
        <x:v>0</x:v>
      </x:c>
      <x:c r="D57" s="40" t="n">
        <x:v>0</x:v>
      </x:c>
      <x:c r="E57" s="40" t="n">
        <x:v>0</x:v>
      </x:c>
      <x:c r="F57" s="40" t="n">
        <x:v>0</x:v>
      </x:c>
      <x:c r="G57" s="40" t="n">
        <x:v>0</x:v>
      </x:c>
      <x:c r="H57" s="40" t="n">
        <x:v>0</x:v>
      </x:c>
      <x:c r="I57" s="40" t="n">
        <x:v>0</x:v>
      </x:c>
      <x:c r="J57" s="40" t="n">
        <x:v>0</x:v>
      </x:c>
      <x:c r="K57" s="40" t="n">
        <x:v>0</x:v>
      </x:c>
      <x:c r="L57" s="40" t="n">
        <x:v>2.97</x:v>
      </x:c>
      <x:c r="M57" s="40" t="n">
        <x:v>47.02</x:v>
      </x:c>
      <x:c r="N57" s="40" t="n">
        <x:v>742.67</x:v>
      </x:c>
      <x:c r="O57" s="40" t="n">
        <x:v>910.42</x:v>
      </x:c>
      <x:c r="P57" s="40" t="n">
        <x:v>750.15</x:v>
      </x:c>
      <x:c r="Q57" s="40" t="n">
        <x:v>918.47</x:v>
      </x:c>
      <x:c r="R57" s="40" t="n">
        <x:v>1409.41</x:v>
      </x:c>
      <x:c r="S57" s="40" t="n">
        <x:v>28.95</x:v>
      </x:c>
      <x:c r="T57" s="40" t="n">
        <x:v>46.36</x:v>
      </x:c>
      <x:c r="U57" s="40" t="n">
        <x:v>94.86</x:v>
      </x:c>
    </x:row>
    <x:row r="58">
      <x:c r="A58" s="39" t="str">
        <x:v>Xây dựng cơ bản dở dang</x:v>
      </x:c>
      <x:c r="B58" s="40" t="n">
        <x:v>23.39</x:v>
      </x:c>
      <x:c r="C58" s="40" t="n">
        <x:v>0.03</x:v>
      </x:c>
      <x:c r="D58" s="40" t="n">
        <x:v>28.21</x:v>
      </x:c>
      <x:c r="E58" s="40" t="n">
        <x:v>110.45</x:v>
      </x:c>
      <x:c r="F58" s="40" t="n">
        <x:v>1902.39</x:v>
      </x:c>
      <x:c r="G58" s="40" t="n">
        <x:v>490.92</x:v>
      </x:c>
      <x:c r="H58" s="40" t="n">
        <x:v>1354.32</x:v>
      </x:c>
      <x:c r="I58" s="40" t="n">
        <x:v>2545.1</x:v>
      </x:c>
      <x:c r="J58" s="40" t="n">
        <x:v>133.57</x:v>
      </x:c>
      <x:c r="K58" s="40" t="n">
        <x:v>429.47</x:v>
      </x:c>
      <x:c r="L58" s="40" t="n">
        <x:v>4339.19</x:v>
      </x:c>
      <x:c r="M58" s="40" t="n">
        <x:v>1107.96</x:v>
      </x:c>
      <x:c r="N58" s="40" t="n">
        <x:v>4726.08</x:v>
      </x:c>
      <x:c r="O58" s="40" t="n">
        <x:v>37196.9</x:v>
      </x:c>
      <x:c r="P58" s="40" t="n">
        <x:v>36685.17</x:v>
      </x:c>
      <x:c r="Q58" s="40" t="n">
        <x:v>5328.74</x:v>
      </x:c>
      <x:c r="R58" s="40" t="n">
        <x:v>8289.29</x:v>
      </x:c>
      <x:c r="S58" s="40" t="n">
        <x:v>13334.32</x:v>
      </x:c>
      <x:c r="T58" s="40" t="n">
        <x:v>26052.57</x:v>
      </x:c>
      <x:c r="U58" s="40" t="n">
        <x:v>63655.86</x:v>
      </x:c>
    </x:row>
    <x:row r="59">
      <x:c r="A59" s="39" t="str">
        <x:v>Đầu tư dài hạn</x:v>
      </x:c>
      <x:c r="B59" s="40" t="n">
        <x:v>0</x:v>
      </x:c>
      <x:c r="C59" s="40" t="n">
        <x:v>0</x:v>
      </x:c>
      <x:c r="D59" s="40" t="n">
        <x:v>392.26</x:v>
      </x:c>
      <x:c r="E59" s="40" t="n">
        <x:v>380.61</x:v>
      </x:c>
      <x:c r="F59" s="40" t="n">
        <x:v>1101.99</x:v>
      </x:c>
      <x:c r="G59" s="40" t="n">
        <x:v>708.79</x:v>
      </x:c>
      <x:c r="H59" s="40" t="n">
        <x:v>272.57</x:v>
      </x:c>
      <x:c r="I59" s="40" t="n">
        <x:v>26.22</x:v>
      </x:c>
      <x:c r="J59" s="40" t="n">
        <x:v>21.26</x:v>
      </x:c>
      <x:c r="K59" s="40" t="n">
        <x:v>61.18</x:v>
      </x:c>
      <x:c r="L59" s="40" t="n">
        <x:v>102.55</x:v>
      </x:c>
      <x:c r="M59" s="40" t="n">
        <x:v>78.86</x:v>
      </x:c>
      <x:c r="N59" s="40" t="n">
        <x:v>16.95</x:v>
      </x:c>
      <x:c r="O59" s="40" t="n">
        <x:v>66.58</x:v>
      </x:c>
      <x:c r="P59" s="40" t="n">
        <x:v>45.79</x:v>
      </x:c>
      <x:c r="Q59" s="40" t="n">
        <x:v>171.09</x:v>
      </x:c>
      <x:c r="R59" s="40" t="n">
        <x:v>6.72</x:v>
      </x:c>
      <x:c r="S59" s="40" t="n">
        <x:v>0.7</x:v>
      </x:c>
      <x:c r="T59" s="40" t="n">
        <x:v>40</x:v>
      </x:c>
      <x:c r="U59" s="40" t="n">
        <x:v>136.5</x:v>
      </x:c>
    </x:row>
    <x:row r="60">
      <x:c r="A60" s="39" t="str">
        <x:v>Đầu tư vào các công ty con</x:v>
      </x:c>
      <x:c r="B60" s="40" t="n">
        <x:v>0</x:v>
      </x:c>
      <x:c r="C60" s="40" t="n">
        <x:v>0</x:v>
      </x:c>
      <x:c r="D60" s="40" t="n">
        <x:v>0</x:v>
      </x:c>
      <x:c r="E60" s="40" t="n">
        <x:v>0</x:v>
      </x:c>
      <x:c r="F60" s="40" t="n">
        <x:v>0</x:v>
      </x:c>
      <x:c r="G60" s="40" t="n">
        <x:v>0</x:v>
      </x:c>
      <x:c r="H60" s="40" t="n">
        <x:v>0</x:v>
      </x:c>
      <x:c r="I60" s="40" t="n">
        <x:v>0</x:v>
      </x:c>
      <x:c r="J60" s="40" t="n">
        <x:v>0</x:v>
      </x:c>
      <x:c r="K60" s="40" t="n">
        <x:v>0</x:v>
      </x:c>
      <x:c r="L60" s="40" t="n">
        <x:v>0</x:v>
      </x:c>
      <x:c r="M60" s="40" t="n">
        <x:v>0</x:v>
      </x:c>
      <x:c r="N60" s="40" t="n">
        <x:v>0</x:v>
      </x:c>
      <x:c r="O60" s="40" t="n">
        <x:v>0</x:v>
      </x:c>
      <x:c r="P60" s="40" t="n">
        <x:v>0</x:v>
      </x:c>
      <x:c r="Q60" s="40" t="n">
        <x:v>0</x:v>
      </x:c>
      <x:c r="R60" s="40" t="n">
        <x:v>0</x:v>
      </x:c>
      <x:c r="S60" s="40" t="n">
        <x:v>0</x:v>
      </x:c>
      <x:c r="T60" s="40" t="n">
        <x:v>0</x:v>
      </x:c>
      <x:c r="U60" s="40" t="n">
        <x:v>0</x:v>
      </x:c>
    </x:row>
    <x:row r="61">
      <x:c r="A61" s="39" t="str">
        <x:v>Đầu tư vào các công ty liên kết</x:v>
      </x:c>
      <x:c r="B61" s="40" t="n">
        <x:v>0</x:v>
      </x:c>
      <x:c r="C61" s="40" t="n">
        <x:v>0</x:v>
      </x:c>
      <x:c r="D61" s="40" t="n">
        <x:v>192.24</x:v>
      </x:c>
      <x:c r="E61" s="40" t="n">
        <x:v>380.59</x:v>
      </x:c>
      <x:c r="F61" s="40" t="n">
        <x:v>930.97</x:v>
      </x:c>
      <x:c r="G61" s="40" t="n">
        <x:v>573.65</x:v>
      </x:c>
      <x:c r="H61" s="40" t="n">
        <x:v>183.06</x:v>
      </x:c>
      <x:c r="I61" s="40" t="n">
        <x:v>5.81</x:v>
      </x:c>
      <x:c r="J61" s="40" t="n">
        <x:v>5.55</x:v>
      </x:c>
      <x:c r="K61" s="40" t="n">
        <x:v>4</x:v>
      </x:c>
      <x:c r="L61" s="40" t="n">
        <x:v>3.81</x:v>
      </x:c>
      <x:c r="M61" s="40" t="n">
        <x:v>3.27</x:v>
      </x:c>
      <x:c r="N61" s="40" t="n">
        <x:v>0</x:v>
      </x:c>
      <x:c r="O61" s="40" t="n">
        <x:v>0</x:v>
      </x:c>
      <x:c r="P61" s="40" t="n">
        <x:v>-1.43</x:v>
      </x:c>
      <x:c r="Q61" s="40" t="n">
        <x:v>0.39</x:v>
      </x:c>
      <x:c r="R61" s="40" t="n">
        <x:v>6.02</x:v>
      </x:c>
      <x:c r="S61" s="40" t="n">
        <x:v>0</x:v>
      </x:c>
      <x:c r="T61" s="40" t="n">
        <x:v>0</x:v>
      </x:c>
      <x:c r="U61" s="40" t="n">
        <x:v>0</x:v>
      </x:c>
    </x:row>
    <x:row r="62">
      <x:c r="A62" s="39" t="str">
        <x:v>Đầu tư dài hạn khác</x:v>
      </x:c>
      <x:c r="B62" s="40" t="n">
        <x:v>0</x:v>
      </x:c>
      <x:c r="C62" s="40" t="n">
        <x:v>0</x:v>
      </x:c>
      <x:c r="D62" s="40" t="n">
        <x:v>200.02</x:v>
      </x:c>
      <x:c r="E62" s="40" t="n">
        <x:v>0.02</x:v>
      </x:c>
      <x:c r="F62" s="40" t="n">
        <x:v>171.02</x:v>
      </x:c>
      <x:c r="G62" s="40" t="n">
        <x:v>135.14</x:v>
      </x:c>
      <x:c r="H62" s="40" t="n">
        <x:v>89.51</x:v>
      </x:c>
      <x:c r="I62" s="40" t="n">
        <x:v>20.41</x:v>
      </x:c>
      <x:c r="J62" s="40" t="n">
        <x:v>15.7</x:v>
      </x:c>
      <x:c r="K62" s="40" t="n">
        <x:v>15.7</x:v>
      </x:c>
      <x:c r="L62" s="40" t="n">
        <x:v>15.7</x:v>
      </x:c>
      <x:c r="M62" s="40" t="n">
        <x:v>15.7</x:v>
      </x:c>
      <x:c r="N62" s="40" t="n">
        <x:v>15.7</x:v>
      </x:c>
      <x:c r="O62" s="40" t="n">
        <x:v>0.7</x:v>
      </x:c>
      <x:c r="P62" s="40" t="n">
        <x:v>0.7</x:v>
      </x:c>
      <x:c r="Q62" s="40" t="n">
        <x:v>0.7</x:v>
      </x:c>
      <x:c r="R62" s="40" t="n">
        <x:v>0.7</x:v>
      </x:c>
      <x:c r="S62" s="40" t="n">
        <x:v>0.7</x:v>
      </x:c>
      <x:c r="T62" s="40" t="n">
        <x:v>0</x:v>
      </x:c>
      <x:c r="U62" s="40" t="n">
        <x:v>0</x:v>
      </x:c>
    </x:row>
    <x:row r="63">
      <x:c r="A63" s="39" t="str">
        <x:v>Dự phòng giảm giá đầu tư dài hạn</x:v>
      </x:c>
      <x:c r="B63" s="40" t="n">
        <x:v>0</x:v>
      </x:c>
      <x:c r="C63" s="40" t="n">
        <x:v>0</x:v>
      </x:c>
      <x:c r="D63" s="40" t="n">
        <x:v>0</x:v>
      </x:c>
      <x:c r="E63" s="40" t="n">
        <x:v>0</x:v>
      </x:c>
      <x:c r="F63" s="40" t="n">
        <x:v>0</x:v>
      </x:c>
      <x:c r="G63" s="40" t="n">
        <x:v>0</x:v>
      </x:c>
      <x:c r="H63" s="40" t="n">
        <x:v>0</x:v>
      </x:c>
      <x:c r="I63" s="40" t="n">
        <x:v>0</x:v>
      </x:c>
      <x:c r="J63" s="40" t="n">
        <x:v>0</x:v>
      </x:c>
      <x:c r="K63" s="40" t="n">
        <x:v>0</x:v>
      </x:c>
      <x:c r="L63" s="40" t="n">
        <x:v>0</x:v>
      </x:c>
      <x:c r="M63" s="40" t="n">
        <x:v>0</x:v>
      </x:c>
      <x:c r="N63" s="40" t="n">
        <x:v>0</x:v>
      </x:c>
      <x:c r="O63" s="40" t="n">
        <x:v>0</x:v>
      </x:c>
      <x:c r="P63" s="40" t="n">
        <x:v>0</x:v>
      </x:c>
      <x:c r="Q63" s="40" t="n">
        <x:v>0</x:v>
      </x:c>
      <x:c r="R63" s="40" t="n">
        <x:v>0</x:v>
      </x:c>
      <x:c r="S63" s="40" t="n">
        <x:v>0</x:v>
      </x:c>
      <x:c r="T63" s="40" t="n">
        <x:v>0</x:v>
      </x:c>
      <x:c r="U63" s="40" t="n">
        <x:v>0</x:v>
      </x:c>
    </x:row>
    <x:row r="64">
      <x:c r="A64" s="39" t="str">
        <x:v>Đầu tư nắm giữ đến ngày đáo hạn</x:v>
      </x:c>
      <x:c r="B64" s="40" t="n">
        <x:v>0</x:v>
      </x:c>
      <x:c r="C64" s="40" t="n">
        <x:v>0</x:v>
      </x:c>
      <x:c r="D64" s="40" t="n">
        <x:v>0</x:v>
      </x:c>
      <x:c r="E64" s="40" t="n">
        <x:v>0</x:v>
      </x:c>
      <x:c r="F64" s="40" t="n">
        <x:v>0</x:v>
      </x:c>
      <x:c r="G64" s="40" t="n">
        <x:v>0</x:v>
      </x:c>
      <x:c r="H64" s="40" t="n">
        <x:v>0</x:v>
      </x:c>
      <x:c r="I64" s="40" t="n">
        <x:v>0</x:v>
      </x:c>
      <x:c r="J64" s="40" t="n">
        <x:v>0</x:v>
      </x:c>
      <x:c r="K64" s="40" t="n">
        <x:v>41.49</x:v>
      </x:c>
      <x:c r="L64" s="40" t="n">
        <x:v>83.04</x:v>
      </x:c>
      <x:c r="M64" s="40" t="n">
        <x:v>59.89</x:v>
      </x:c>
      <x:c r="N64" s="40" t="n">
        <x:v>1.25</x:v>
      </x:c>
      <x:c r="O64" s="40" t="n">
        <x:v>65.88</x:v>
      </x:c>
      <x:c r="P64" s="40" t="n">
        <x:v>46.53</x:v>
      </x:c>
      <x:c r="Q64" s="40" t="n">
        <x:v>170</x:v>
      </x:c>
      <x:c r="R64" s="40" t="n">
        <x:v>0</x:v>
      </x:c>
      <x:c r="S64" s="40" t="n">
        <x:v>0</x:v>
      </x:c>
      <x:c r="T64" s="40" t="n">
        <x:v>40</x:v>
      </x:c>
      <x:c r="U64" s="40" t="n">
        <x:v>136.5</x:v>
      </x:c>
    </x:row>
    <x:row r="65">
      <x:c r="A65" s="39" t="str">
        <x:v>Lợi thế thương mại (trước 2015)</x:v>
      </x:c>
      <x:c r="B65" s="40" t="n">
        <x:v>0</x:v>
      </x:c>
      <x:c r="C65" s="40" t="n">
        <x:v>0</x:v>
      </x:c>
      <x:c r="D65" s="40" t="n">
        <x:v>0</x:v>
      </x:c>
      <x:c r="E65" s="40" t="n">
        <x:v>0</x:v>
      </x:c>
      <x:c r="F65" s="40" t="n">
        <x:v>0</x:v>
      </x:c>
      <x:c r="G65" s="40" t="n">
        <x:v>0</x:v>
      </x:c>
      <x:c r="H65" s="40" t="n">
        <x:v>0</x:v>
      </x:c>
      <x:c r="I65" s="40" t="n">
        <x:v>0</x:v>
      </x:c>
      <x:c r="J65" s="40" t="n">
        <x:v>0</x:v>
      </x:c>
      <x:c r="K65" s="40" t="n">
        <x:v>0</x:v>
      </x:c>
      <x:c r="L65" s="40" t="n">
        <x:v>0</x:v>
      </x:c>
      <x:c r="M65" s="40" t="n">
        <x:v>0</x:v>
      </x:c>
      <x:c r="N65" s="40" t="n">
        <x:v>0</x:v>
      </x:c>
      <x:c r="O65" s="40" t="n">
        <x:v>0</x:v>
      </x:c>
      <x:c r="P65" s="40" t="n">
        <x:v>0</x:v>
      </x:c>
      <x:c r="Q65" s="40" t="n">
        <x:v>0</x:v>
      </x:c>
      <x:c r="R65" s="40" t="n">
        <x:v>0</x:v>
      </x:c>
      <x:c r="S65" s="40" t="n">
        <x:v>0</x:v>
      </x:c>
      <x:c r="T65" s="40" t="n">
        <x:v>0</x:v>
      </x:c>
      <x:c r="U65" s="40" t="n">
        <x:v>0</x:v>
      </x:c>
    </x:row>
    <x:row r="66">
      <x:c r="A66" s="39" t="str">
        <x:v>Tài sản dài hạn khác</x:v>
      </x:c>
      <x:c r="B66" s="40" t="n">
        <x:v>2.43</x:v>
      </x:c>
      <x:c r="C66" s="40" t="n">
        <x:v>0.18</x:v>
      </x:c>
      <x:c r="D66" s="40" t="n">
        <x:v>32.34</x:v>
      </x:c>
      <x:c r="E66" s="40" t="n">
        <x:v>125.96</x:v>
      </x:c>
      <x:c r="F66" s="40" t="n">
        <x:v>154.69</x:v>
      </x:c>
      <x:c r="G66" s="40" t="n">
        <x:v>296.96</x:v>
      </x:c>
      <x:c r="H66" s="40" t="n">
        <x:v>432.99</x:v>
      </x:c>
      <x:c r="I66" s="40" t="n">
        <x:v>394.09</x:v>
      </x:c>
      <x:c r="J66" s="40" t="n">
        <x:v>380.86</x:v>
      </x:c>
      <x:c r="K66" s="40" t="n">
        <x:v>917.37</x:v>
      </x:c>
      <x:c r="L66" s="40" t="n">
        <x:v>726.48</x:v>
      </x:c>
      <x:c r="M66" s="40" t="n">
        <x:v>918.53</x:v>
      </x:c>
      <x:c r="N66" s="40" t="n">
        <x:v>1057.62</x:v>
      </x:c>
      <x:c r="O66" s="40" t="n">
        <x:v>1755.77</x:v>
      </x:c>
      <x:c r="P66" s="40" t="n">
        <x:v>2004.15</x:v>
      </x:c>
      <x:c r="Q66" s="40" t="n">
        <x:v>1914.76</x:v>
      </x:c>
      <x:c r="R66" s="40" t="n">
        <x:v>3737.86</x:v>
      </x:c>
      <x:c r="S66" s="40" t="n">
        <x:v>4100.32</x:v>
      </x:c>
      <x:c r="T66" s="40" t="n">
        <x:v>4454</x:v>
      </x:c>
      <x:c r="U66" s="40" t="n">
        <x:v>5016.85</x:v>
      </x:c>
    </x:row>
    <x:row r="67">
      <x:c r="A67" s="39" t="str">
        <x:v>Trả trước dài hạn</x:v>
      </x:c>
      <x:c r="B67" s="40" t="n">
        <x:v>2.43</x:v>
      </x:c>
      <x:c r="C67" s="40" t="n">
        <x:v>0.13</x:v>
      </x:c>
      <x:c r="D67" s="40" t="n">
        <x:v>0</x:v>
      </x:c>
      <x:c r="E67" s="40" t="n">
        <x:v>106.67</x:v>
      </x:c>
      <x:c r="F67" s="40" t="n">
        <x:v>121.81</x:v>
      </x:c>
      <x:c r="G67" s="40" t="n">
        <x:v>224.06</x:v>
      </x:c>
      <x:c r="H67" s="40" t="n">
        <x:v>343.59</x:v>
      </x:c>
      <x:c r="I67" s="40" t="n">
        <x:v>327.68</x:v>
      </x:c>
      <x:c r="J67" s="40" t="n">
        <x:v>326.43</x:v>
      </x:c>
      <x:c r="K67" s="40" t="n">
        <x:v>483.22</x:v>
      </x:c>
      <x:c r="L67" s="40" t="n">
        <x:v>551.68</x:v>
      </x:c>
      <x:c r="M67" s="40" t="n">
        <x:v>716.37</x:v>
      </x:c>
      <x:c r="N67" s="40" t="n">
        <x:v>832.46</x:v>
      </x:c>
      <x:c r="O67" s="40" t="n">
        <x:v>1461.31</x:v>
      </x:c>
      <x:c r="P67" s="40" t="n">
        <x:v>1650.74</x:v>
      </x:c>
      <x:c r="Q67" s="40" t="n">
        <x:v>1646.09</x:v>
      </x:c>
      <x:c r="R67" s="40" t="n">
        <x:v>3171.38</x:v>
      </x:c>
      <x:c r="S67" s="40" t="n">
        <x:v>3929.24</x:v>
      </x:c>
      <x:c r="T67" s="40" t="n">
        <x:v>4215.01</x:v>
      </x:c>
      <x:c r="U67" s="40" t="n">
        <x:v>4269.14</x:v>
      </x:c>
    </x:row>
    <x:row r="68">
      <x:c r="A68" s="39" t="str">
        <x:v>Thuế thu nhập hoãn lại phải thu</x:v>
      </x:c>
      <x:c r="B68" s="40" t="n">
        <x:v>0</x:v>
      </x:c>
      <x:c r="C68" s="40" t="n">
        <x:v>0.05</x:v>
      </x:c>
      <x:c r="D68" s="40" t="n">
        <x:v>32.34</x:v>
      </x:c>
      <x:c r="E68" s="40" t="n">
        <x:v>19.16</x:v>
      </x:c>
      <x:c r="F68" s="40" t="n">
        <x:v>30.15</x:v>
      </x:c>
      <x:c r="G68" s="40" t="n">
        <x:v>51.31</x:v>
      </x:c>
      <x:c r="H68" s="40" t="n">
        <x:v>70.09</x:v>
      </x:c>
      <x:c r="I68" s="40" t="n">
        <x:v>47.99</x:v>
      </x:c>
      <x:c r="J68" s="40" t="n">
        <x:v>54.34</x:v>
      </x:c>
      <x:c r="K68" s="40" t="n">
        <x:v>52.07</x:v>
      </x:c>
      <x:c r="L68" s="40" t="n">
        <x:v>83.7</x:v>
      </x:c>
      <x:c r="M68" s="40" t="n">
        <x:v>127.32</x:v>
      </x:c>
      <x:c r="N68" s="40" t="n">
        <x:v>170.75</x:v>
      </x:c>
      <x:c r="O68" s="40" t="n">
        <x:v>206.23</x:v>
      </x:c>
      <x:c r="P68" s="40" t="n">
        <x:v>292.23</x:v>
      </x:c>
      <x:c r="Q68" s="40" t="n">
        <x:v>225.55</x:v>
      </x:c>
      <x:c r="R68" s="40" t="n">
        <x:v>529.36</x:v>
      </x:c>
      <x:c r="S68" s="40" t="n">
        <x:v>83.07</x:v>
      </x:c>
      <x:c r="T68" s="40" t="n">
        <x:v>163.09</x:v>
      </x:c>
      <x:c r="U68" s="40" t="n">
        <x:v>254.67</x:v>
      </x:c>
    </x:row>
    <x:row r="69">
      <x:c r="A69" s="39" t="str">
        <x:v>Thiết bị, vật tư, phụ tùng thay thế dài hạn</x:v>
      </x:c>
      <x:c r="B69" s="40" t="n">
        <x:v>0</x:v>
      </x:c>
      <x:c r="C69" s="40" t="n">
        <x:v>0</x:v>
      </x:c>
      <x:c r="D69" s="40" t="n">
        <x:v>0</x:v>
      </x:c>
      <x:c r="E69" s="40" t="n">
        <x:v>0</x:v>
      </x:c>
      <x:c r="F69" s="40" t="n">
        <x:v>0</x:v>
      </x:c>
      <x:c r="G69" s="40" t="n">
        <x:v>0</x:v>
      </x:c>
      <x:c r="H69" s="40" t="n">
        <x:v>0</x:v>
      </x:c>
      <x:c r="I69" s="40" t="n">
        <x:v>0</x:v>
      </x:c>
      <x:c r="J69" s="40" t="n">
        <x:v>0</x:v>
      </x:c>
      <x:c r="K69" s="40" t="n">
        <x:v>0</x:v>
      </x:c>
      <x:c r="L69" s="40" t="n">
        <x:v>0</x:v>
      </x:c>
      <x:c r="M69" s="40" t="n">
        <x:v>0</x:v>
      </x:c>
      <x:c r="N69" s="40" t="n">
        <x:v>0</x:v>
      </x:c>
      <x:c r="O69" s="40" t="n">
        <x:v>0</x:v>
      </x:c>
      <x:c r="P69" s="40" t="n">
        <x:v>0</x:v>
      </x:c>
      <x:c r="Q69" s="40" t="n">
        <x:v>0</x:v>
      </x:c>
      <x:c r="R69" s="40" t="n">
        <x:v>0</x:v>
      </x:c>
      <x:c r="S69" s="40" t="n">
        <x:v>0</x:v>
      </x:c>
      <x:c r="T69" s="40" t="n">
        <x:v>0</x:v>
      </x:c>
      <x:c r="U69" s="40" t="n">
        <x:v>429.42</x:v>
      </x:c>
    </x:row>
    <x:row r="70">
      <x:c r="A70" s="39" t="str">
        <x:v>Các tài sản dài hạn khác</x:v>
      </x:c>
      <x:c r="B70" s="40" t="n">
        <x:v>0</x:v>
      </x:c>
      <x:c r="C70" s="40" t="n">
        <x:v>0</x:v>
      </x:c>
      <x:c r="D70" s="40" t="n">
        <x:v>0</x:v>
      </x:c>
      <x:c r="E70" s="40" t="n">
        <x:v>0.13</x:v>
      </x:c>
      <x:c r="F70" s="40" t="n">
        <x:v>2.73</x:v>
      </x:c>
      <x:c r="G70" s="40" t="n">
        <x:v>21.59</x:v>
      </x:c>
      <x:c r="H70" s="40" t="n">
        <x:v>19.31</x:v>
      </x:c>
      <x:c r="I70" s="40" t="n">
        <x:v>18.43</x:v>
      </x:c>
      <x:c r="J70" s="40" t="n">
        <x:v>0.08</x:v>
      </x:c>
      <x:c r="K70" s="40" t="n">
        <x:v>0</x:v>
      </x:c>
      <x:c r="L70" s="40" t="n">
        <x:v>0</x:v>
      </x:c>
      <x:c r="M70" s="40" t="n">
        <x:v>0</x:v>
      </x:c>
      <x:c r="N70" s="40" t="n">
        <x:v>0</x:v>
      </x:c>
      <x:c r="O70" s="40" t="n">
        <x:v>0</x:v>
      </x:c>
      <x:c r="P70" s="40" t="n">
        <x:v>0</x:v>
      </x:c>
      <x:c r="Q70" s="40" t="n">
        <x:v>0</x:v>
      </x:c>
      <x:c r="R70" s="40" t="n">
        <x:v>0</x:v>
      </x:c>
      <x:c r="S70" s="40" t="n">
        <x:v>0</x:v>
      </x:c>
      <x:c r="T70" s="40" t="n">
        <x:v>0</x:v>
      </x:c>
      <x:c r="U70" s="40" t="n">
        <x:v>0</x:v>
      </x:c>
    </x:row>
    <x:row r="71">
      <x:c r="A71" s="39" t="str">
        <x:v>Lợi thế thương mại</x:v>
      </x:c>
      <x:c r="B71" s="40" t="n">
        <x:v>0</x:v>
      </x:c>
      <x:c r="C71" s="40" t="n">
        <x:v>0</x:v>
      </x:c>
      <x:c r="D71" s="40" t="n">
        <x:v>0</x:v>
      </x:c>
      <x:c r="E71" s="40" t="n">
        <x:v>0</x:v>
      </x:c>
      <x:c r="F71" s="40" t="n">
        <x:v>493.82</x:v>
      </x:c>
      <x:c r="G71" s="40" t="n">
        <x:v>963.94</x:v>
      </x:c>
      <x:c r="H71" s="40" t="n">
        <x:v>953.45</x:v>
      </x:c>
      <x:c r="I71" s="40" t="n">
        <x:v>852.08</x:v>
      </x:c>
      <x:c r="J71" s="40" t="n">
        <x:v>572.86</x:v>
      </x:c>
      <x:c r="K71" s="40" t="n">
        <x:v>382.08</x:v>
      </x:c>
      <x:c r="L71" s="40" t="n">
        <x:v>91.09</x:v>
      </x:c>
      <x:c r="M71" s="40" t="n">
        <x:v>74.83</x:v>
      </x:c>
      <x:c r="N71" s="40" t="n">
        <x:v>54.41</x:v>
      </x:c>
      <x:c r="O71" s="40" t="n">
        <x:v>88.23</x:v>
      </x:c>
      <x:c r="P71" s="40" t="n">
        <x:v>61.19</x:v>
      </x:c>
      <x:c r="Q71" s="40" t="n">
        <x:v>43.11</x:v>
      </x:c>
      <x:c r="R71" s="40" t="n">
        <x:v>37.12</x:v>
      </x:c>
      <x:c r="S71" s="40" t="n">
        <x:v>88.01</x:v>
      </x:c>
      <x:c r="T71" s="40" t="n">
        <x:v>75.91</x:v>
      </x:c>
      <x:c r="U71" s="40" t="n">
        <x:v>63.61</x:v>
      </x:c>
    </x:row>
    <x:row r="72">
      <x:c r="A72" s="46" t="str">
        <x:v>TỔNG CỘNG TÀI SẢN</x:v>
      </x:c>
      <x:c r="B72" s="47" t="n">
        <x:v>701.3</x:v>
      </x:c>
      <x:c r="C72" s="47" t="n">
        <x:v>707.62</x:v>
      </x:c>
      <x:c r="D72" s="47" t="n">
        <x:v>4756.79</x:v>
      </x:c>
      <x:c r="E72" s="47" t="n">
        <x:v>5639.37</x:v>
      </x:c>
      <x:c r="F72" s="47" t="n">
        <x:v>10243.24</x:v>
      </x:c>
      <x:c r="G72" s="47" t="n">
        <x:v>14903.66</x:v>
      </x:c>
      <x:c r="H72" s="47" t="n">
        <x:v>17524.68</x:v>
      </x:c>
      <x:c r="I72" s="47" t="n">
        <x:v>19015.76</x:v>
      </x:c>
      <x:c r="J72" s="47" t="n">
        <x:v>23076.38</x:v>
      </x:c>
      <x:c r="K72" s="47" t="n">
        <x:v>22089.1</x:v>
      </x:c>
      <x:c r="L72" s="47" t="n">
        <x:v>25506.77</x:v>
      </x:c>
      <x:c r="M72" s="47" t="n">
        <x:v>33226.55</x:v>
      </x:c>
      <x:c r="N72" s="47" t="n">
        <x:v>53022.18</x:v>
      </x:c>
      <x:c r="O72" s="47" t="n">
        <x:v>78223.01</x:v>
      </x:c>
      <x:c r="P72" s="47" t="n">
        <x:v>101776.03</x:v>
      </x:c>
      <x:c r="Q72" s="47" t="n">
        <x:v>131511.43</x:v>
      </x:c>
      <x:c r="R72" s="47" t="n">
        <x:v>178236.42</x:v>
      </x:c>
      <x:c r="S72" s="47" t="n">
        <x:v>170335.52</x:v>
      </x:c>
      <x:c r="T72" s="47" t="n">
        <x:v>187782.59</x:v>
      </x:c>
      <x:c r="U72" s="47" t="n">
        <x:v>224489.71</x:v>
      </x:c>
    </x:row>
    <x:row r="73">
      <x:c r="A73" s="46" t="str">
        <x:v>NỢ PHẢI TRẢ</x:v>
      </x:c>
      <x:c r="B73" s="47" t="n">
        <x:v>442.34</x:v>
      </x:c>
      <x:c r="C73" s="47" t="n">
        <x:v>376.81</x:v>
      </x:c>
      <x:c r="D73" s="47" t="n">
        <x:v>1533.36</x:v>
      </x:c>
      <x:c r="E73" s="47" t="n">
        <x:v>1294.1</x:v>
      </x:c>
      <x:c r="F73" s="47" t="n">
        <x:v>5104.61</x:v>
      </x:c>
      <x:c r="G73" s="47" t="n">
        <x:v>8165.67</x:v>
      </x:c>
      <x:c r="H73" s="47" t="n">
        <x:v>9561.05</x:v>
      </x:c>
      <x:c r="I73" s="47" t="n">
        <x:v>10438.21</x:v>
      </x:c>
      <x:c r="J73" s="47" t="n">
        <x:v>13489.42</x:v>
      </x:c>
      <x:c r="K73" s="47" t="n">
        <x:v>10123.76</x:v>
      </x:c>
      <x:c r="L73" s="47" t="n">
        <x:v>11040.06</x:v>
      </x:c>
      <x:c r="M73" s="47" t="n">
        <x:v>13376.29</x:v>
      </x:c>
      <x:c r="N73" s="47" t="n">
        <x:v>20624.6</x:v>
      </x:c>
      <x:c r="O73" s="47" t="n">
        <x:v>37600.06</x:v>
      </x:c>
      <x:c r="P73" s="47" t="n">
        <x:v>53989.39</x:v>
      </x:c>
      <x:c r="Q73" s="47" t="n">
        <x:v>72291.65</x:v>
      </x:c>
      <x:c r="R73" s="47" t="n">
        <x:v>87455.8</x:v>
      </x:c>
      <x:c r="S73" s="47" t="n">
        <x:v>74222.58</x:v>
      </x:c>
      <x:c r="T73" s="47" t="n">
        <x:v>84946.17</x:v>
      </x:c>
      <x:c r="U73" s="47" t="n">
        <x:v>109842.25</x:v>
      </x:c>
    </x:row>
    <x:row r="74">
      <x:c r="A74" s="54" t="str">
        <x:v>Nợ ngắn hạn</x:v>
      </x:c>
      <x:c r="B74" s="55" t="n">
        <x:v>353.39</x:v>
      </x:c>
      <x:c r="C74" s="55" t="n">
        <x:v>306.59</x:v>
      </x:c>
      <x:c r="D74" s="55" t="n">
        <x:v>1268.39</x:v>
      </x:c>
      <x:c r="E74" s="55" t="n">
        <x:v>1256.33</x:v>
      </x:c>
      <x:c r="F74" s="55" t="n">
        <x:v>4565.11</x:v>
      </x:c>
      <x:c r="G74" s="55" t="n">
        <x:v>6136.48</x:v>
      </x:c>
      <x:c r="H74" s="55" t="n">
        <x:v>6646.57</x:v>
      </x:c>
      <x:c r="I74" s="55" t="n">
        <x:v>7362.01</x:v>
      </x:c>
      <x:c r="J74" s="55" t="n">
        <x:v>11142.52</x:v>
      </x:c>
      <x:c r="K74" s="55" t="n">
        <x:v>8966.33</x:v>
      </x:c>
      <x:c r="L74" s="55" t="n">
        <x:v>9992.83</x:v>
      </x:c>
      <x:c r="M74" s="55" t="n">
        <x:v>11985.02</x:v>
      </x:c>
      <x:c r="N74" s="55" t="n">
        <x:v>18519.72</x:v>
      </x:c>
      <x:c r="O74" s="55" t="n">
        <x:v>22636.15</x:v>
      </x:c>
      <x:c r="P74" s="55" t="n">
        <x:v>26984.2</x:v>
      </x:c>
      <x:c r="Q74" s="55" t="n">
        <x:v>51975.22</x:v>
      </x:c>
      <x:c r="R74" s="55" t="n">
        <x:v>73459.32</x:v>
      </x:c>
      <x:c r="S74" s="55" t="n">
        <x:v>62385.39</x:v>
      </x:c>
      <x:c r="T74" s="55" t="n">
        <x:v>71513.49</x:v>
      </x:c>
      <x:c r="U74" s="55" t="n">
        <x:v>75225.24</x:v>
      </x:c>
    </x:row>
    <x:row r="75">
      <x:c r="A75" s="54" t="str">
        <x:v>Phải trả người bán</x:v>
      </x:c>
      <x:c r="B75" s="55" t="n">
        <x:v>89.01</x:v>
      </x:c>
      <x:c r="C75" s="55" t="n">
        <x:v>53.6</x:v>
      </x:c>
      <x:c r="D75" s="55" t="n">
        <x:v>328.71</x:v>
      </x:c>
      <x:c r="E75" s="55" t="n">
        <x:v>295.76</x:v>
      </x:c>
      <x:c r="F75" s="55" t="n">
        <x:v>444.43</x:v>
      </x:c>
      <x:c r="G75" s="55" t="n">
        <x:v>897.91</x:v>
      </x:c>
      <x:c r="H75" s="55" t="n">
        <x:v>941.73</x:v>
      </x:c>
      <x:c r="I75" s="55" t="n">
        <x:v>1520.63</x:v>
      </x:c>
      <x:c r="J75" s="55" t="n">
        <x:v>2313.96</x:v>
      </x:c>
      <x:c r="K75" s="55" t="n">
        <x:v>1927.83</x:v>
      </x:c>
      <x:c r="L75" s="55" t="n">
        <x:v>2638.69</x:v>
      </x:c>
      <x:c r="M75" s="55" t="n">
        <x:v>3733.63</x:v>
      </x:c>
      <x:c r="N75" s="55" t="n">
        <x:v>4226.44</x:v>
      </x:c>
      <x:c r="O75" s="55" t="n">
        <x:v>8706.91</x:v>
      </x:c>
      <x:c r="P75" s="55" t="n">
        <x:v>7507.2</x:v>
      </x:c>
      <x:c r="Q75" s="55" t="n">
        <x:v>10915.75</x:v>
      </x:c>
      <x:c r="R75" s="55" t="n">
        <x:v>23729.14</x:v>
      </x:c>
      <x:c r="S75" s="55" t="n">
        <x:v>11107.16</x:v>
      </x:c>
      <x:c r="T75" s="55" t="n">
        <x:v>12387.5</x:v>
      </x:c>
      <x:c r="U75" s="55" t="n">
        <x:v>14046.84</x:v>
      </x:c>
    </x:row>
    <x:row r="76">
      <x:c r="A76" s="39" t="str">
        <x:v>Người mua trả tiền trước</x:v>
      </x:c>
      <x:c r="B76" s="40" t="n">
        <x:v>0.07</x:v>
      </x:c>
      <x:c r="C76" s="40" t="n">
        <x:v>0.77</x:v>
      </x:c>
      <x:c r="D76" s="40" t="n">
        <x:v>75.21</x:v>
      </x:c>
      <x:c r="E76" s="40" t="n">
        <x:v>225.25</x:v>
      </x:c>
      <x:c r="F76" s="40" t="n">
        <x:v>53.2</x:v>
      </x:c>
      <x:c r="G76" s="40" t="n">
        <x:v>117.42</x:v>
      </x:c>
      <x:c r="H76" s="40" t="n">
        <x:v>39.92</x:v>
      </x:c>
      <x:c r="I76" s="40" t="n">
        <x:v>187.6</x:v>
      </x:c>
      <x:c r="J76" s="40" t="n">
        <x:v>79.68</x:v>
      </x:c>
      <x:c r="K76" s="40" t="n">
        <x:v>158.91</x:v>
      </x:c>
      <x:c r="L76" s="40" t="n">
        <x:v>50.11</x:v>
      </x:c>
      <x:c r="M76" s="40" t="n">
        <x:v>1036.12</x:v>
      </x:c>
      <x:c r="N76" s="40" t="n">
        <x:v>824.28</x:v>
      </x:c>
      <x:c r="O76" s="40" t="n">
        <x:v>361.44</x:v>
      </x:c>
      <x:c r="P76" s="40" t="n">
        <x:v>408.69</x:v>
      </x:c>
      <x:c r="Q76" s="40" t="n">
        <x:v>1257.27</x:v>
      </x:c>
      <x:c r="R76" s="40" t="n">
        <x:v>788</x:v>
      </x:c>
      <x:c r="S76" s="40" t="n">
        <x:v>860.79</x:v>
      </x:c>
      <x:c r="T76" s="40" t="n">
        <x:v>741.73</x:v>
      </x:c>
      <x:c r="U76" s="40" t="n">
        <x:v>739.18</x:v>
      </x:c>
    </x:row>
    <x:row r="77">
      <x:c r="A77" s="39" t="str">
        <x:v>Thuế và các khoản phải trả Nhà nước</x:v>
      </x:c>
      <x:c r="B77" s="40" t="n">
        <x:v>2.06</x:v>
      </x:c>
      <x:c r="C77" s="40" t="n">
        <x:v>2.85</x:v>
      </x:c>
      <x:c r="D77" s="40" t="n">
        <x:v>113.94</x:v>
      </x:c>
      <x:c r="E77" s="40" t="n">
        <x:v>83.38</x:v>
      </x:c>
      <x:c r="F77" s="40" t="n">
        <x:v>295.24</x:v>
      </x:c>
      <x:c r="G77" s="40" t="n">
        <x:v>286.65</x:v>
      </x:c>
      <x:c r="H77" s="40" t="n">
        <x:v>245.56</x:v>
      </x:c>
      <x:c r="I77" s="40" t="n">
        <x:v>209.93</x:v>
      </x:c>
      <x:c r="J77" s="40" t="n">
        <x:v>387.85</x:v>
      </x:c>
      <x:c r="K77" s="40" t="n">
        <x:v>463.7</x:v>
      </x:c>
      <x:c r="L77" s="40" t="n">
        <x:v>398.53</x:v>
      </x:c>
      <x:c r="M77" s="40" t="n">
        <x:v>744.42</x:v>
      </x:c>
      <x:c r="N77" s="40" t="n">
        <x:v>378.25</x:v>
      </x:c>
      <x:c r="O77" s="40" t="n">
        <x:v>481.51</x:v>
      </x:c>
      <x:c r="P77" s="40" t="n">
        <x:v>478.43</x:v>
      </x:c>
      <x:c r="Q77" s="40" t="n">
        <x:v>548.58</x:v>
      </x:c>
      <x:c r="R77" s="40" t="n">
        <x:v>796.02</x:v>
      </x:c>
      <x:c r="S77" s="40" t="n">
        <x:v>648.41</x:v>
      </x:c>
      <x:c r="T77" s="40" t="n">
        <x:v>945.4</x:v>
      </x:c>
      <x:c r="U77" s="40" t="n">
        <x:v>1743.41</x:v>
      </x:c>
    </x:row>
    <x:row r="78">
      <x:c r="A78" s="39" t="str">
        <x:v>Phải trả người lao động</x:v>
      </x:c>
      <x:c r="B78" s="40" t="n">
        <x:v>0.62</x:v>
      </x:c>
      <x:c r="C78" s="40" t="n">
        <x:v>1.57</x:v>
      </x:c>
      <x:c r="D78" s="40" t="n">
        <x:v>14.74</x:v>
      </x:c>
      <x:c r="E78" s="40" t="n">
        <x:v>18.66</x:v>
      </x:c>
      <x:c r="F78" s="40" t="n">
        <x:v>24.47</x:v>
      </x:c>
      <x:c r="G78" s="40" t="n">
        <x:v>40.57</x:v>
      </x:c>
      <x:c r="H78" s="40" t="n">
        <x:v>49.33</x:v>
      </x:c>
      <x:c r="I78" s="40" t="n">
        <x:v>95.44</x:v>
      </x:c>
      <x:c r="J78" s="40" t="n">
        <x:v>122.13</x:v>
      </x:c>
      <x:c r="K78" s="40" t="n">
        <x:v>158.7</x:v>
      </x:c>
      <x:c r="L78" s="40" t="n">
        <x:v>212.63</x:v>
      </x:c>
      <x:c r="M78" s="40" t="n">
        <x:v>262.35</x:v>
      </x:c>
      <x:c r="N78" s="40" t="n">
        <x:v>294.64</x:v>
      </x:c>
      <x:c r="O78" s="40" t="n">
        <x:v>252.29</x:v>
      </x:c>
      <x:c r="P78" s="40" t="n">
        <x:v>247.94</x:v>
      </x:c>
      <x:c r="Q78" s="40" t="n">
        <x:v>313.1</x:v>
      </x:c>
      <x:c r="R78" s="40" t="n">
        <x:v>816.46</x:v>
      </x:c>
      <x:c r="S78" s="40" t="n">
        <x:v>306.21</x:v>
      </x:c>
      <x:c r="T78" s="40" t="n">
        <x:v>403.39</x:v>
      </x:c>
      <x:c r="U78" s="40" t="n">
        <x:v>890.89</x:v>
      </x:c>
    </x:row>
    <x:row r="79">
      <x:c r="A79" s="39" t="str">
        <x:v>Chi phí phải trả</x:v>
      </x:c>
      <x:c r="B79" s="40" t="n">
        <x:v>0</x:v>
      </x:c>
      <x:c r="C79" s="40" t="n">
        <x:v>0.2</x:v>
      </x:c>
      <x:c r="D79" s="40" t="n">
        <x:v>13.72</x:v>
      </x:c>
      <x:c r="E79" s="40" t="n">
        <x:v>19.2</x:v>
      </x:c>
      <x:c r="F79" s="40" t="n">
        <x:v>55.61</x:v>
      </x:c>
      <x:c r="G79" s="40" t="n">
        <x:v>161.53</x:v>
      </x:c>
      <x:c r="H79" s="40" t="n">
        <x:v>328.31</x:v>
      </x:c>
      <x:c r="I79" s="40" t="n">
        <x:v>332.8</x:v>
      </x:c>
      <x:c r="J79" s="40" t="n">
        <x:v>345.45</x:v>
      </x:c>
      <x:c r="K79" s="40" t="n">
        <x:v>152.56</x:v>
      </x:c>
      <x:c r="L79" s="40" t="n">
        <x:v>106.76</x:v>
      </x:c>
      <x:c r="M79" s="40" t="n">
        <x:v>159.61</x:v>
      </x:c>
      <x:c r="N79" s="40" t="n">
        <x:v>308.76</x:v>
      </x:c>
      <x:c r="O79" s="40" t="n">
        <x:v>261.63</x:v>
      </x:c>
      <x:c r="P79" s="40" t="n">
        <x:v>429.78</x:v>
      </x:c>
      <x:c r="Q79" s="40" t="n">
        <x:v>640.13</x:v>
      </x:c>
      <x:c r="R79" s="40" t="n">
        <x:v>772.62</x:v>
      </x:c>
      <x:c r="S79" s="40" t="n">
        <x:v>460.51</x:v>
      </x:c>
      <x:c r="T79" s="40" t="n">
        <x:v>477.1</x:v>
      </x:c>
      <x:c r="U79" s="40" t="n">
        <x:v>682.11</x:v>
      </x:c>
    </x:row>
    <x:row r="80">
      <x:c r="A80" s="39" t="str">
        <x:v>Phải trả nội bộ</x:v>
      </x:c>
      <x:c r="B80" s="40" t="n">
        <x:v>0</x:v>
      </x:c>
      <x:c r="C80" s="40" t="n">
        <x:v>0.01</x:v>
      </x:c>
      <x:c r="D80" s="40" t="n">
        <x:v>0</x:v>
      </x:c>
      <x:c r="E80" s="40" t="n">
        <x:v>0</x:v>
      </x:c>
      <x:c r="F80" s="40" t="n">
        <x:v>0</x:v>
      </x:c>
      <x:c r="G80" s="40" t="n">
        <x:v>0</x:v>
      </x:c>
      <x:c r="H80" s="40" t="n">
        <x:v>0</x:v>
      </x:c>
      <x:c r="I80" s="40" t="n">
        <x:v>0</x:v>
      </x:c>
      <x:c r="J80" s="40" t="n">
        <x:v>0</x:v>
      </x:c>
      <x:c r="K80" s="40" t="n">
        <x:v>0</x:v>
      </x:c>
      <x:c r="L80" s="40" t="n">
        <x:v>0</x:v>
      </x:c>
      <x:c r="M80" s="40" t="n">
        <x:v>0</x:v>
      </x:c>
      <x:c r="N80" s="40" t="n">
        <x:v>0</x:v>
      </x:c>
      <x:c r="O80" s="40" t="n">
        <x:v>0</x:v>
      </x:c>
      <x:c r="P80" s="40" t="n">
        <x:v>0</x:v>
      </x:c>
      <x:c r="Q80" s="40" t="n">
        <x:v>0</x:v>
      </x:c>
      <x:c r="R80" s="40" t="n">
        <x:v>0</x:v>
      </x:c>
      <x:c r="S80" s="40" t="n">
        <x:v>0</x:v>
      </x:c>
      <x:c r="T80" s="40" t="n">
        <x:v>0</x:v>
      </x:c>
      <x:c r="U80" s="40" t="n">
        <x:v>0</x:v>
      </x:c>
    </x:row>
    <x:row r="81">
      <x:c r="A81" s="39" t="str">
        <x:v>Phải trả về xây dựng cơ bản</x:v>
      </x:c>
      <x:c r="B81" s="40" t="n">
        <x:v>0</x:v>
      </x:c>
      <x:c r="C81" s="40" t="n">
        <x:v>0</x:v>
      </x:c>
      <x:c r="D81" s="40" t="n">
        <x:v>0</x:v>
      </x:c>
      <x:c r="E81" s="40" t="n">
        <x:v>0</x:v>
      </x:c>
      <x:c r="F81" s="40" t="n">
        <x:v>0</x:v>
      </x:c>
      <x:c r="G81" s="40" t="n">
        <x:v>0</x:v>
      </x:c>
      <x:c r="H81" s="40" t="n">
        <x:v>0</x:v>
      </x:c>
      <x:c r="I81" s="40" t="n">
        <x:v>0</x:v>
      </x:c>
      <x:c r="J81" s="40" t="n">
        <x:v>0</x:v>
      </x:c>
      <x:c r="K81" s="40" t="n">
        <x:v>0</x:v>
      </x:c>
      <x:c r="L81" s="40" t="n">
        <x:v>0</x:v>
      </x:c>
      <x:c r="M81" s="40" t="n">
        <x:v>0</x:v>
      </x:c>
      <x:c r="N81" s="40" t="n">
        <x:v>0</x:v>
      </x:c>
      <x:c r="O81" s="40" t="n">
        <x:v>0</x:v>
      </x:c>
      <x:c r="P81" s="40" t="n">
        <x:v>0</x:v>
      </x:c>
      <x:c r="Q81" s="40" t="n">
        <x:v>0</x:v>
      </x:c>
      <x:c r="R81" s="40" t="n">
        <x:v>0</x:v>
      </x:c>
      <x:c r="S81" s="40" t="n">
        <x:v>0</x:v>
      </x:c>
      <x:c r="T81" s="40" t="n">
        <x:v>0</x:v>
      </x:c>
      <x:c r="U81" s="40" t="n">
        <x:v>0</x:v>
      </x:c>
    </x:row>
    <x:row r="82">
      <x:c r="A82" s="39" t="str">
        <x:v>Doanh thu chưa thực hiện ngắn hạn</x:v>
      </x:c>
      <x:c r="B82" s="40" t="n">
        <x:v>0</x:v>
      </x:c>
      <x:c r="C82" s="40" t="n">
        <x:v>0</x:v>
      </x:c>
      <x:c r="D82" s="40" t="n">
        <x:v>0</x:v>
      </x:c>
      <x:c r="E82" s="40" t="n">
        <x:v>0</x:v>
      </x:c>
      <x:c r="F82" s="40" t="n">
        <x:v>0</x:v>
      </x:c>
      <x:c r="G82" s="40" t="n">
        <x:v>0</x:v>
      </x:c>
      <x:c r="H82" s="40" t="n">
        <x:v>0</x:v>
      </x:c>
      <x:c r="I82" s="40" t="n">
        <x:v>0</x:v>
      </x:c>
      <x:c r="J82" s="40" t="n">
        <x:v>0</x:v>
      </x:c>
      <x:c r="K82" s="40" t="n">
        <x:v>31.66</x:v>
      </x:c>
      <x:c r="L82" s="40" t="n">
        <x:v>14.31</x:v>
      </x:c>
      <x:c r="M82" s="40" t="n">
        <x:v>5.43</x:v>
      </x:c>
      <x:c r="N82" s="40" t="n">
        <x:v>2.86</x:v>
      </x:c>
      <x:c r="O82" s="40" t="n">
        <x:v>9.93</x:v>
      </x:c>
      <x:c r="P82" s="40" t="n">
        <x:v>27.41</x:v>
      </x:c>
      <x:c r="Q82" s="40" t="n">
        <x:v>34.56</x:v>
      </x:c>
      <x:c r="R82" s="40" t="n">
        <x:v>16.95</x:v>
      </x:c>
      <x:c r="S82" s="40" t="n">
        <x:v>16.97</x:v>
      </x:c>
      <x:c r="T82" s="40" t="n">
        <x:v>9.98</x:v>
      </x:c>
      <x:c r="U82" s="40" t="n">
        <x:v>11.06</x:v>
      </x:c>
    </x:row>
    <x:row r="83">
      <x:c r="A83" s="39" t="str">
        <x:v>Phải trả khác</x:v>
      </x:c>
      <x:c r="B83" s="40" t="n">
        <x:v>0</x:v>
      </x:c>
      <x:c r="C83" s="40" t="n">
        <x:v>0</x:v>
      </x:c>
      <x:c r="D83" s="40" t="n">
        <x:v>68.93</x:v>
      </x:c>
      <x:c r="E83" s="40" t="n">
        <x:v>25.73</x:v>
      </x:c>
      <x:c r="F83" s="40" t="n">
        <x:v>33.87</x:v>
      </x:c>
      <x:c r="G83" s="40" t="n">
        <x:v>509.64</x:v>
      </x:c>
      <x:c r="H83" s="40" t="n">
        <x:v>401.19</x:v>
      </x:c>
      <x:c r="I83" s="40" t="n">
        <x:v>105.79</x:v>
      </x:c>
      <x:c r="J83" s="40" t="n">
        <x:v>2045.82</x:v>
      </x:c>
      <x:c r="K83" s="40" t="n">
        <x:v>104.24</x:v>
      </x:c>
      <x:c r="L83" s="40" t="n">
        <x:v>95.88</x:v>
      </x:c>
      <x:c r="M83" s="40" t="n">
        <x:v>140.6</x:v>
      </x:c>
      <x:c r="N83" s="40" t="n">
        <x:v>442.14</x:v>
      </x:c>
      <x:c r="O83" s="40" t="n">
        <x:v>300.07</x:v>
      </x:c>
      <x:c r="P83" s="40" t="n">
        <x:v>237.39</x:v>
      </x:c>
      <x:c r="Q83" s="40" t="n">
        <x:v>328.06</x:v>
      </x:c>
      <x:c r="R83" s="40" t="n">
        <x:v>1047.16</x:v>
      </x:c>
      <x:c r="S83" s="40" t="n">
        <x:v>418.51</x:v>
      </x:c>
      <x:c r="T83" s="40" t="n">
        <x:v>182.97</x:v>
      </x:c>
      <x:c r="U83" s="40" t="n">
        <x:v>188.08</x:v>
      </x:c>
    </x:row>
    <x:row r="84">
      <x:c r="A84" s="54" t="str">
        <x:v>Vay ngắn hạn</x:v>
      </x:c>
      <x:c r="B84" s="55" t="n">
        <x:v>261.64</x:v>
      </x:c>
      <x:c r="C84" s="55" t="n">
        <x:v>247.58</x:v>
      </x:c>
      <x:c r="D84" s="55" t="n">
        <x:v>653.13</x:v>
      </x:c>
      <x:c r="E84" s="55" t="n">
        <x:v>588.33</x:v>
      </x:c>
      <x:c r="F84" s="55" t="n">
        <x:v>3648.1</x:v>
      </x:c>
      <x:c r="G84" s="55" t="n">
        <x:v>4021.63</x:v>
      </x:c>
      <x:c r="H84" s="55" t="n">
        <x:v>4555.17</x:v>
      </x:c>
      <x:c r="I84" s="55" t="n">
        <x:v>4850.25</x:v>
      </x:c>
      <x:c r="J84" s="55" t="n">
        <x:v>5743.56</x:v>
      </x:c>
      <x:c r="K84" s="55" t="n">
        <x:v>5736.98</x:v>
      </x:c>
      <x:c r="L84" s="55" t="n">
        <x:v>6116.82</x:v>
      </x:c>
      <x:c r="M84" s="55" t="n">
        <x:v>5488.17</x:v>
      </x:c>
      <x:c r="N84" s="55" t="n">
        <x:v>11328.52</x:v>
      </x:c>
      <x:c r="O84" s="55" t="n">
        <x:v>11494.72</x:v>
      </x:c>
      <x:c r="P84" s="55" t="n">
        <x:v>16837.65</x:v>
      </x:c>
      <x:c r="Q84" s="55" t="n">
        <x:v>36798.47</x:v>
      </x:c>
      <x:c r="R84" s="55" t="n">
        <x:v>43747.64</x:v>
      </x:c>
      <x:c r="S84" s="55" t="n">
        <x:v>46748.67</x:v>
      </x:c>
      <x:c r="T84" s="55" t="n">
        <x:v>54981.88</x:v>
      </x:c>
      <x:c r="U84" s="55" t="n">
        <x:v>55882.69</x:v>
      </x:c>
    </x:row>
    <x:row r="85">
      <x:c r="A85" s="39" t="str">
        <x:v>Dự phòng các khoản phải trả ngắn hạn</x:v>
      </x:c>
      <x:c r="B85" s="40" t="n">
        <x:v>0</x:v>
      </x:c>
      <x:c r="C85" s="40" t="n">
        <x:v>0</x:v>
      </x:c>
      <x:c r="D85" s="40" t="n">
        <x:v>0</x:v>
      </x:c>
      <x:c r="E85" s="40" t="n">
        <x:v>0</x:v>
      </x:c>
      <x:c r="F85" s="40" t="n">
        <x:v>10.2</x:v>
      </x:c>
      <x:c r="G85" s="40" t="n">
        <x:v>14.18</x:v>
      </x:c>
      <x:c r="H85" s="40" t="n">
        <x:v>11.58</x:v>
      </x:c>
      <x:c r="I85" s="40" t="n">
        <x:v>11.21</x:v>
      </x:c>
      <x:c r="J85" s="40" t="n">
        <x:v>13.21</x:v>
      </x:c>
      <x:c r="K85" s="40" t="n">
        <x:v>17.17</x:v>
      </x:c>
      <x:c r="L85" s="40" t="n">
        <x:v>9.75</x:v>
      </x:c>
      <x:c r="M85" s="40" t="n">
        <x:v>14.92</x:v>
      </x:c>
      <x:c r="N85" s="40" t="n">
        <x:v>8.15</x:v>
      </x:c>
      <x:c r="O85" s="40" t="n">
        <x:v>6.24</x:v>
      </x:c>
      <x:c r="P85" s="40" t="n">
        <x:v>3.11</x:v>
      </x:c>
      <x:c r="Q85" s="40" t="n">
        <x:v>5.85</x:v>
      </x:c>
      <x:c r="R85" s="40" t="n">
        <x:v>4.76</x:v>
      </x:c>
      <x:c r="S85" s="40" t="n">
        <x:v>5.2</x:v>
      </x:c>
      <x:c r="T85" s="40" t="n">
        <x:v>8.05</x:v>
      </x:c>
      <x:c r="U85" s="40" t="n">
        <x:v>13.67</x:v>
      </x:c>
    </x:row>
    <x:row r="86">
      <x:c r="A86" s="39" t="str">
        <x:v>Quỹ khen thưởng, phúc lợi</x:v>
      </x:c>
      <x:c r="B86" s="40" t="n">
        <x:v>0</x:v>
      </x:c>
      <x:c r="C86" s="40" t="n">
        <x:v>0.32</x:v>
      </x:c>
      <x:c r="D86" s="40" t="n">
        <x:v>21.05</x:v>
      </x:c>
      <x:c r="E86" s="40" t="n">
        <x:v>40.41</x:v>
      </x:c>
      <x:c r="F86" s="40" t="n">
        <x:v>73.68</x:v>
      </x:c>
      <x:c r="G86" s="40" t="n">
        <x:v>86.96</x:v>
      </x:c>
      <x:c r="H86" s="40" t="n">
        <x:v>73.79</x:v>
      </x:c>
      <x:c r="I86" s="40" t="n">
        <x:v>48.35</x:v>
      </x:c>
      <x:c r="J86" s="40" t="n">
        <x:v>90.86</x:v>
      </x:c>
      <x:c r="K86" s="40" t="n">
        <x:v>214.57</x:v>
      </x:c>
      <x:c r="L86" s="40" t="n">
        <x:v>349.36</x:v>
      </x:c>
      <x:c r="M86" s="40" t="n">
        <x:v>399.76</x:v>
      </x:c>
      <x:c r="N86" s="40" t="n">
        <x:v>705.69</x:v>
      </x:c>
      <x:c r="O86" s="40" t="n">
        <x:v>761.4</x:v>
      </x:c>
      <x:c r="P86" s="40" t="n">
        <x:v>806.6</x:v>
      </x:c>
      <x:c r="Q86" s="40" t="n">
        <x:v>1133.45</x:v>
      </x:c>
      <x:c r="R86" s="40" t="n">
        <x:v>1740.57</x:v>
      </x:c>
      <x:c r="S86" s="40" t="n">
        <x:v>1812.96</x:v>
      </x:c>
      <x:c r="T86" s="40" t="n">
        <x:v>1375.48</x:v>
      </x:c>
      <x:c r="U86" s="40" t="n">
        <x:v>1027.31</x:v>
      </x:c>
    </x:row>
    <x:row r="87">
      <x:c r="A87" s="39" t="str">
        <x:v>Quỹ bình ổn giá</x:v>
      </x:c>
      <x:c r="B87" s="40" t="n">
        <x:v>0</x:v>
      </x:c>
      <x:c r="C87" s="40" t="n">
        <x:v>0</x:v>
      </x:c>
      <x:c r="D87" s="40" t="n">
        <x:v>0</x:v>
      </x:c>
      <x:c r="E87" s="40" t="n">
        <x:v>0</x:v>
      </x:c>
      <x:c r="F87" s="40" t="n">
        <x:v>0</x:v>
      </x:c>
      <x:c r="G87" s="40" t="n">
        <x:v>0</x:v>
      </x:c>
      <x:c r="H87" s="40" t="n">
        <x:v>0</x:v>
      </x:c>
      <x:c r="I87" s="40" t="n">
        <x:v>0</x:v>
      </x:c>
      <x:c r="J87" s="40" t="n">
        <x:v>0</x:v>
      </x:c>
      <x:c r="K87" s="40" t="n">
        <x:v>0</x:v>
      </x:c>
      <x:c r="L87" s="40" t="n">
        <x:v>0</x:v>
      </x:c>
      <x:c r="M87" s="40" t="n">
        <x:v>0</x:v>
      </x:c>
      <x:c r="N87" s="40" t="n">
        <x:v>0</x:v>
      </x:c>
      <x:c r="O87" s="40" t="n">
        <x:v>0</x:v>
      </x:c>
      <x:c r="P87" s="40" t="n">
        <x:v>0</x:v>
      </x:c>
      <x:c r="Q87" s="40" t="n">
        <x:v>0</x:v>
      </x:c>
      <x:c r="R87" s="40" t="n">
        <x:v>0</x:v>
      </x:c>
      <x:c r="S87" s="40" t="n">
        <x:v>0</x:v>
      </x:c>
      <x:c r="T87" s="40" t="n">
        <x:v>0</x:v>
      </x:c>
      <x:c r="U87" s="40" t="n">
        <x:v>0</x:v>
      </x:c>
    </x:row>
    <x:row r="88">
      <x:c r="A88" s="39" t="str">
        <x:v>Giao dịch mua bán lại trái phiếu chính phủ</x:v>
      </x:c>
      <x:c r="B88" s="40" t="n">
        <x:v>0</x:v>
      </x:c>
      <x:c r="C88" s="40" t="n">
        <x:v>0</x:v>
      </x:c>
      <x:c r="D88" s="40" t="n">
        <x:v>0</x:v>
      </x:c>
      <x:c r="E88" s="40" t="n">
        <x:v>0</x:v>
      </x:c>
      <x:c r="F88" s="40" t="n">
        <x:v>0</x:v>
      </x:c>
      <x:c r="G88" s="40" t="n">
        <x:v>0</x:v>
      </x:c>
      <x:c r="H88" s="40" t="n">
        <x:v>0</x:v>
      </x:c>
      <x:c r="I88" s="40" t="n">
        <x:v>0</x:v>
      </x:c>
      <x:c r="J88" s="40" t="n">
        <x:v>0</x:v>
      </x:c>
      <x:c r="K88" s="40" t="n">
        <x:v>0</x:v>
      </x:c>
      <x:c r="L88" s="40" t="n">
        <x:v>0</x:v>
      </x:c>
      <x:c r="M88" s="40" t="n">
        <x:v>0</x:v>
      </x:c>
      <x:c r="N88" s="40" t="n">
        <x:v>0</x:v>
      </x:c>
      <x:c r="O88" s="40" t="n">
        <x:v>0</x:v>
      </x:c>
      <x:c r="P88" s="40" t="n">
        <x:v>0</x:v>
      </x:c>
      <x:c r="Q88" s="40" t="n">
        <x:v>0</x:v>
      </x:c>
      <x:c r="R88" s="40" t="n">
        <x:v>0</x:v>
      </x:c>
      <x:c r="S88" s="40" t="n">
        <x:v>0</x:v>
      </x:c>
      <x:c r="T88" s="40" t="n">
        <x:v>0</x:v>
      </x:c>
      <x:c r="U88" s="40" t="n">
        <x:v>0</x:v>
      </x:c>
    </x:row>
    <x:row r="89">
      <x:c r="A89" s="54" t="str">
        <x:v>Nợ dài hạn</x:v>
      </x:c>
      <x:c r="B89" s="55" t="n">
        <x:v>88.95</x:v>
      </x:c>
      <x:c r="C89" s="55" t="n">
        <x:v>70.21</x:v>
      </x:c>
      <x:c r="D89" s="55" t="n">
        <x:v>264.98</x:v>
      </x:c>
      <x:c r="E89" s="55" t="n">
        <x:v>37.77</x:v>
      </x:c>
      <x:c r="F89" s="55" t="n">
        <x:v>539.49</x:v>
      </x:c>
      <x:c r="G89" s="55" t="n">
        <x:v>2029.19</x:v>
      </x:c>
      <x:c r="H89" s="55" t="n">
        <x:v>2914.49</x:v>
      </x:c>
      <x:c r="I89" s="55" t="n">
        <x:v>3076.2</x:v>
      </x:c>
      <x:c r="J89" s="55" t="n">
        <x:v>2346.9</x:v>
      </x:c>
      <x:c r="K89" s="55" t="n">
        <x:v>1157.43</x:v>
      </x:c>
      <x:c r="L89" s="55" t="n">
        <x:v>1047.23</x:v>
      </x:c>
      <x:c r="M89" s="55" t="n">
        <x:v>1391.27</x:v>
      </x:c>
      <x:c r="N89" s="55" t="n">
        <x:v>2104.88</x:v>
      </x:c>
      <x:c r="O89" s="55" t="n">
        <x:v>14963.91</x:v>
      </x:c>
      <x:c r="P89" s="55" t="n">
        <x:v>27005.2</x:v>
      </x:c>
      <x:c r="Q89" s="55" t="n">
        <x:v>20316.43</x:v>
      </x:c>
      <x:c r="R89" s="55" t="n">
        <x:v>13996.48</x:v>
      </x:c>
      <x:c r="S89" s="55" t="n">
        <x:v>11837.19</x:v>
      </x:c>
      <x:c r="T89" s="55" t="n">
        <x:v>13432.67</x:v>
      </x:c>
      <x:c r="U89" s="55" t="n">
        <x:v>34617.01</x:v>
      </x:c>
    </x:row>
    <x:row r="90">
      <x:c r="A90" s="39" t="str">
        <x:v>Phải trả nhà cung cấp dài hạn</x:v>
      </x:c>
      <x:c r="B90" s="40" t="n">
        <x:v>0</x:v>
      </x:c>
      <x:c r="C90" s="40" t="n">
        <x:v>0</x:v>
      </x:c>
      <x:c r="D90" s="40" t="n">
        <x:v>0</x:v>
      </x:c>
      <x:c r="E90" s="40" t="n">
        <x:v>0</x:v>
      </x:c>
      <x:c r="F90" s="40" t="n">
        <x:v>0</x:v>
      </x:c>
      <x:c r="G90" s="40" t="n">
        <x:v>0</x:v>
      </x:c>
      <x:c r="H90" s="40" t="n">
        <x:v>0</x:v>
      </x:c>
      <x:c r="I90" s="40" t="n">
        <x:v>0</x:v>
      </x:c>
      <x:c r="J90" s="40" t="n">
        <x:v>0</x:v>
      </x:c>
      <x:c r="K90" s="40" t="n">
        <x:v>0</x:v>
      </x:c>
      <x:c r="L90" s="40" t="n">
        <x:v>0</x:v>
      </x:c>
      <x:c r="M90" s="40" t="n">
        <x:v>0</x:v>
      </x:c>
      <x:c r="N90" s="40" t="n">
        <x:v>0</x:v>
      </x:c>
      <x:c r="O90" s="40" t="n">
        <x:v>1647.09</x:v>
      </x:c>
      <x:c r="P90" s="40" t="n">
        <x:v>6652.49</x:v>
      </x:c>
      <x:c r="Q90" s="40" t="n">
        <x:v>2637.99</x:v>
      </x:c>
      <x:c r="R90" s="40" t="n">
        <x:v>0</x:v>
      </x:c>
      <x:c r="S90" s="40" t="n">
        <x:v>0</x:v>
      </x:c>
      <x:c r="T90" s="40" t="n">
        <x:v>2324.29</x:v>
      </x:c>
      <x:c r="U90" s="40" t="n">
        <x:v>6283.63</x:v>
      </x:c>
    </x:row>
    <x:row r="91">
      <x:c r="A91" s="39" t="str">
        <x:v>Người mua trả tiền trước dài hạn</x:v>
      </x:c>
      <x:c r="B91" s="40" t="n">
        <x:v>0</x:v>
      </x:c>
      <x:c r="C91" s="40" t="n">
        <x:v>0</x:v>
      </x:c>
      <x:c r="D91" s="40" t="n">
        <x:v>0</x:v>
      </x:c>
      <x:c r="E91" s="40" t="n">
        <x:v>0</x:v>
      </x:c>
      <x:c r="F91" s="40" t="n">
        <x:v>0</x:v>
      </x:c>
      <x:c r="G91" s="40" t="n">
        <x:v>0</x:v>
      </x:c>
      <x:c r="H91" s="40" t="n">
        <x:v>0</x:v>
      </x:c>
      <x:c r="I91" s="40" t="n">
        <x:v>0</x:v>
      </x:c>
      <x:c r="J91" s="40" t="n">
        <x:v>0</x:v>
      </x:c>
      <x:c r="K91" s="40" t="n">
        <x:v>0</x:v>
      </x:c>
      <x:c r="L91" s="40" t="n">
        <x:v>0</x:v>
      </x:c>
      <x:c r="M91" s="40" t="n">
        <x:v>0</x:v>
      </x:c>
      <x:c r="N91" s="40" t="n">
        <x:v>0</x:v>
      </x:c>
      <x:c r="O91" s="40" t="n">
        <x:v>0</x:v>
      </x:c>
      <x:c r="P91" s="40" t="n">
        <x:v>0</x:v>
      </x:c>
      <x:c r="Q91" s="40" t="n">
        <x:v>0</x:v>
      </x:c>
      <x:c r="R91" s="40" t="n">
        <x:v>0</x:v>
      </x:c>
      <x:c r="S91" s="40" t="n">
        <x:v>0</x:v>
      </x:c>
      <x:c r="T91" s="40" t="n">
        <x:v>0</x:v>
      </x:c>
      <x:c r="U91" s="40" t="n">
        <x:v>0</x:v>
      </x:c>
    </x:row>
    <x:row r="92">
      <x:c r="A92" s="39" t="str">
        <x:v>Chi phí phải trả dài hạn</x:v>
      </x:c>
      <x:c r="B92" s="40" t="n">
        <x:v>0</x:v>
      </x:c>
      <x:c r="C92" s="40" t="n">
        <x:v>0</x:v>
      </x:c>
      <x:c r="D92" s="40" t="n">
        <x:v>0</x:v>
      </x:c>
      <x:c r="E92" s="40" t="n">
        <x:v>0</x:v>
      </x:c>
      <x:c r="F92" s="40" t="n">
        <x:v>0</x:v>
      </x:c>
      <x:c r="G92" s="40" t="n">
        <x:v>0</x:v>
      </x:c>
      <x:c r="H92" s="40" t="n">
        <x:v>0</x:v>
      </x:c>
      <x:c r="I92" s="40" t="n">
        <x:v>0</x:v>
      </x:c>
      <x:c r="J92" s="40" t="n">
        <x:v>0</x:v>
      </x:c>
      <x:c r="K92" s="40" t="n">
        <x:v>50.45</x:v>
      </x:c>
      <x:c r="L92" s="40" t="n">
        <x:v>181.52</x:v>
      </x:c>
      <x:c r="M92" s="40" t="n">
        <x:v>280.77</x:v>
      </x:c>
      <x:c r="N92" s="40" t="n">
        <x:v>386.45</x:v>
      </x:c>
      <x:c r="O92" s="40" t="n">
        <x:v>451.1</x:v>
      </x:c>
      <x:c r="P92" s="40" t="n">
        <x:v>427.33</x:v>
      </x:c>
      <x:c r="Q92" s="40" t="n">
        <x:v>223.66</x:v>
      </x:c>
      <x:c r="R92" s="40" t="n">
        <x:v>410.41</x:v>
      </x:c>
      <x:c r="S92" s="40" t="n">
        <x:v>531.62</x:v>
      </x:c>
      <x:c r="T92" s="40" t="n">
        <x:v>610.55</x:v>
      </x:c>
      <x:c r="U92" s="40" t="n">
        <x:v>1143.69</x:v>
      </x:c>
    </x:row>
    <x:row r="93">
      <x:c r="A93" s="39" t="str">
        <x:v>Phải trả nội bộ về vốn kinh doanh</x:v>
      </x:c>
      <x:c r="B93" s="40" t="n">
        <x:v>0</x:v>
      </x:c>
      <x:c r="C93" s="40" t="n">
        <x:v>0</x:v>
      </x:c>
      <x:c r="D93" s="40" t="n">
        <x:v>0</x:v>
      </x:c>
      <x:c r="E93" s="40" t="n">
        <x:v>0</x:v>
      </x:c>
      <x:c r="F93" s="40" t="n">
        <x:v>0</x:v>
      </x:c>
      <x:c r="G93" s="40" t="n">
        <x:v>0</x:v>
      </x:c>
      <x:c r="H93" s="40" t="n">
        <x:v>0</x:v>
      </x:c>
      <x:c r="I93" s="40" t="n">
        <x:v>0</x:v>
      </x:c>
      <x:c r="J93" s="40" t="n">
        <x:v>0</x:v>
      </x:c>
      <x:c r="K93" s="40" t="n">
        <x:v>0</x:v>
      </x:c>
      <x:c r="L93" s="40" t="n">
        <x:v>0</x:v>
      </x:c>
      <x:c r="M93" s="40" t="n">
        <x:v>0</x:v>
      </x:c>
      <x:c r="N93" s="40" t="n">
        <x:v>0</x:v>
      </x:c>
      <x:c r="O93" s="40" t="n">
        <x:v>0</x:v>
      </x:c>
      <x:c r="P93" s="40" t="n">
        <x:v>0</x:v>
      </x:c>
      <x:c r="Q93" s="40" t="n">
        <x:v>0</x:v>
      </x:c>
      <x:c r="R93" s="40" t="n">
        <x:v>0</x:v>
      </x:c>
      <x:c r="S93" s="40" t="n">
        <x:v>0</x:v>
      </x:c>
      <x:c r="T93" s="40" t="n">
        <x:v>0</x:v>
      </x:c>
      <x:c r="U93" s="40" t="n">
        <x:v>0</x:v>
      </x:c>
    </x:row>
    <x:row r="94">
      <x:c r="A94" s="39" t="str">
        <x:v>Phải trả nội bộ dài hạn</x:v>
      </x:c>
      <x:c r="B94" s="40" t="n">
        <x:v>0</x:v>
      </x:c>
      <x:c r="C94" s="40" t="n">
        <x:v>0</x:v>
      </x:c>
      <x:c r="D94" s="40" t="n">
        <x:v>0</x:v>
      </x:c>
      <x:c r="E94" s="40" t="n">
        <x:v>0</x:v>
      </x:c>
      <x:c r="F94" s="40" t="n">
        <x:v>0</x:v>
      </x:c>
      <x:c r="G94" s="40" t="n">
        <x:v>0</x:v>
      </x:c>
      <x:c r="H94" s="40" t="n">
        <x:v>0</x:v>
      </x:c>
      <x:c r="I94" s="40" t="n">
        <x:v>0</x:v>
      </x:c>
      <x:c r="J94" s="40" t="n">
        <x:v>0</x:v>
      </x:c>
      <x:c r="K94" s="40" t="n">
        <x:v>0</x:v>
      </x:c>
      <x:c r="L94" s="40" t="n">
        <x:v>0</x:v>
      </x:c>
      <x:c r="M94" s="40" t="n">
        <x:v>0</x:v>
      </x:c>
      <x:c r="N94" s="40" t="n">
        <x:v>0</x:v>
      </x:c>
      <x:c r="O94" s="40" t="n">
        <x:v>0</x:v>
      </x:c>
      <x:c r="P94" s="40" t="n">
        <x:v>0</x:v>
      </x:c>
      <x:c r="Q94" s="40" t="n">
        <x:v>0</x:v>
      </x:c>
      <x:c r="R94" s="40" t="n">
        <x:v>0</x:v>
      </x:c>
      <x:c r="S94" s="40" t="n">
        <x:v>0</x:v>
      </x:c>
      <x:c r="T94" s="40" t="n">
        <x:v>0</x:v>
      </x:c>
      <x:c r="U94" s="40" t="n">
        <x:v>0</x:v>
      </x:c>
    </x:row>
    <x:row r="95">
      <x:c r="A95" s="39" t="str">
        <x:v>Doanh thu chưa thực hiên</x:v>
      </x:c>
      <x:c r="B95" s="40" t="n">
        <x:v>0</x:v>
      </x:c>
      <x:c r="C95" s="40" t="n">
        <x:v>0</x:v>
      </x:c>
      <x:c r="D95" s="40" t="n">
        <x:v>0</x:v>
      </x:c>
      <x:c r="E95" s="40" t="n">
        <x:v>0</x:v>
      </x:c>
      <x:c r="F95" s="40" t="n">
        <x:v>0</x:v>
      </x:c>
      <x:c r="G95" s="40" t="n">
        <x:v>0</x:v>
      </x:c>
      <x:c r="H95" s="40" t="n">
        <x:v>0</x:v>
      </x:c>
      <x:c r="I95" s="40" t="n">
        <x:v>0</x:v>
      </x:c>
      <x:c r="J95" s="40" t="n">
        <x:v>0</x:v>
      </x:c>
      <x:c r="K95" s="40" t="n">
        <x:v>0</x:v>
      </x:c>
      <x:c r="L95" s="40" t="n">
        <x:v>0</x:v>
      </x:c>
      <x:c r="M95" s="40" t="n">
        <x:v>0</x:v>
      </x:c>
      <x:c r="N95" s="40" t="n">
        <x:v>0</x:v>
      </x:c>
      <x:c r="O95" s="40" t="n">
        <x:v>0</x:v>
      </x:c>
      <x:c r="P95" s="40" t="n">
        <x:v>3.37</x:v>
      </x:c>
      <x:c r="Q95" s="40" t="n">
        <x:v>16.13</x:v>
      </x:c>
      <x:c r="R95" s="40" t="n">
        <x:v>8.8</x:v>
      </x:c>
      <x:c r="S95" s="40" t="n">
        <x:v>4.11</x:v>
      </x:c>
      <x:c r="T95" s="40" t="n">
        <x:v>0.17</x:v>
      </x:c>
      <x:c r="U95" s="40" t="n">
        <x:v>0</x:v>
      </x:c>
    </x:row>
    <x:row r="96">
      <x:c r="A96" s="39" t="str">
        <x:v>Phải trả dài hạn khác</x:v>
      </x:c>
      <x:c r="B96" s="40" t="n">
        <x:v>0</x:v>
      </x:c>
      <x:c r="C96" s="40" t="n">
        <x:v>0</x:v>
      </x:c>
      <x:c r="D96" s="40" t="n">
        <x:v>201.62</x:v>
      </x:c>
      <x:c r="E96" s="40" t="n">
        <x:v>2.26</x:v>
      </x:c>
      <x:c r="F96" s="40" t="n">
        <x:v>9.55</x:v>
      </x:c>
      <x:c r="G96" s="40" t="n">
        <x:v>458.09</x:v>
      </x:c>
      <x:c r="H96" s="40" t="n">
        <x:v>1014.91</x:v>
      </x:c>
      <x:c r="I96" s="40" t="n">
        <x:v>1620.49</x:v>
      </x:c>
      <x:c r="J96" s="40" t="n">
        <x:v>514.93</x:v>
      </x:c>
      <x:c r="K96" s="40" t="n">
        <x:v>96.07</x:v>
      </x:c>
      <x:c r="L96" s="40" t="n">
        <x:v>110.19</x:v>
      </x:c>
      <x:c r="M96" s="40" t="n">
        <x:v>118.56</x:v>
      </x:c>
      <x:c r="N96" s="40" t="n">
        <x:v>46.66</x:v>
      </x:c>
      <x:c r="O96" s="40" t="n">
        <x:v>36.48</x:v>
      </x:c>
      <x:c r="P96" s="40" t="n">
        <x:v>58.39</x:v>
      </x:c>
      <x:c r="Q96" s="40" t="n">
        <x:v>68.74</x:v>
      </x:c>
      <x:c r="R96" s="40" t="n">
        <x:v>63.03</x:v>
      </x:c>
      <x:c r="S96" s="40" t="n">
        <x:v>61.03</x:v>
      </x:c>
      <x:c r="T96" s="40" t="n">
        <x:v>13.36</x:v>
      </x:c>
      <x:c r="U96" s="40" t="n">
        <x:v>12.48</x:v>
      </x:c>
    </x:row>
    <x:row r="97">
      <x:c r="A97" s="54" t="str">
        <x:v>Vay dài hạn</x:v>
      </x:c>
      <x:c r="B97" s="55" t="n">
        <x:v>88.95</x:v>
      </x:c>
      <x:c r="C97" s="55" t="n">
        <x:v>70.21</x:v>
      </x:c>
      <x:c r="D97" s="55" t="n">
        <x:v>47.24</x:v>
      </x:c>
      <x:c r="E97" s="55" t="n">
        <x:v>6.04</x:v>
      </x:c>
      <x:c r="F97" s="55" t="n">
        <x:v>503.75</x:v>
      </x:c>
      <x:c r="G97" s="55" t="n">
        <x:v>1544.87</x:v>
      </x:c>
      <x:c r="H97" s="55" t="n">
        <x:v>1869.05</x:v>
      </x:c>
      <x:c r="I97" s="55" t="n">
        <x:v>1455.71</x:v>
      </x:c>
      <x:c r="J97" s="55" t="n">
        <x:v>1831.82</x:v>
      </x:c>
      <x:c r="K97" s="55" t="n">
        <x:v>1010.86</x:v>
      </x:c>
      <x:c r="L97" s="55" t="n">
        <x:v>739</x:v>
      </x:c>
      <x:c r="M97" s="55" t="n">
        <x:v>972.2</x:v>
      </x:c>
      <x:c r="N97" s="55" t="n">
        <x:v>1651.49</x:v>
      </x:c>
      <x:c r="O97" s="55" t="n">
        <x:v>12811</x:v>
      </x:c>
      <x:c r="P97" s="55" t="n">
        <x:v>19842.1</x:v>
      </x:c>
      <x:c r="Q97" s="55" t="n">
        <x:v>17343.25</x:v>
      </x:c>
      <x:c r="R97" s="55" t="n">
        <x:v>13464.93</x:v>
      </x:c>
      <x:c r="S97" s="55" t="n">
        <x:v>11151.65</x:v>
      </x:c>
      <x:c r="T97" s="55" t="n">
        <x:v>10399.12</x:v>
      </x:c>
      <x:c r="U97" s="55" t="n">
        <x:v>27080.44</x:v>
      </x:c>
    </x:row>
    <x:row r="98">
      <x:c r="A98" s="39" t="str">
        <x:v>Trái phiếu chuyển đổi</x:v>
      </x:c>
      <x:c r="B98" s="40" t="n">
        <x:v>0</x:v>
      </x:c>
      <x:c r="C98" s="40" t="n">
        <x:v>0</x:v>
      </x:c>
      <x:c r="D98" s="40" t="n">
        <x:v>0</x:v>
      </x:c>
      <x:c r="E98" s="40" t="n">
        <x:v>0</x:v>
      </x:c>
      <x:c r="F98" s="40" t="n">
        <x:v>0</x:v>
      </x:c>
      <x:c r="G98" s="40" t="n">
        <x:v>0</x:v>
      </x:c>
      <x:c r="H98" s="40" t="n">
        <x:v>0</x:v>
      </x:c>
      <x:c r="I98" s="40" t="n">
        <x:v>0</x:v>
      </x:c>
      <x:c r="J98" s="40" t="n">
        <x:v>0</x:v>
      </x:c>
      <x:c r="K98" s="40" t="n">
        <x:v>0</x:v>
      </x:c>
      <x:c r="L98" s="40" t="n">
        <x:v>0</x:v>
      </x:c>
      <x:c r="M98" s="40" t="n">
        <x:v>0</x:v>
      </x:c>
      <x:c r="N98" s="40" t="n">
        <x:v>0</x:v>
      </x:c>
      <x:c r="O98" s="40" t="n">
        <x:v>0</x:v>
      </x:c>
      <x:c r="P98" s="40" t="n">
        <x:v>0</x:v>
      </x:c>
      <x:c r="Q98" s="40" t="n">
        <x:v>0</x:v>
      </x:c>
      <x:c r="R98" s="40" t="n">
        <x:v>0</x:v>
      </x:c>
      <x:c r="S98" s="40" t="n">
        <x:v>0</x:v>
      </x:c>
      <x:c r="T98" s="40" t="n">
        <x:v>0</x:v>
      </x:c>
      <x:c r="U98" s="40" t="n">
        <x:v>0</x:v>
      </x:c>
    </x:row>
    <x:row r="99">
      <x:c r="A99" s="39" t="str">
        <x:v>Cổ phiếu ưu đãi</x:v>
      </x:c>
      <x:c r="B99" s="40" t="n">
        <x:v>0</x:v>
      </x:c>
      <x:c r="C99" s="40" t="n">
        <x:v>0</x:v>
      </x:c>
      <x:c r="D99" s="40" t="n">
        <x:v>0</x:v>
      </x:c>
      <x:c r="E99" s="40" t="n">
        <x:v>0</x:v>
      </x:c>
      <x:c r="F99" s="40" t="n">
        <x:v>0</x:v>
      </x:c>
      <x:c r="G99" s="40" t="n">
        <x:v>0</x:v>
      </x:c>
      <x:c r="H99" s="40" t="n">
        <x:v>0</x:v>
      </x:c>
      <x:c r="I99" s="40" t="n">
        <x:v>0</x:v>
      </x:c>
      <x:c r="J99" s="40" t="n">
        <x:v>0</x:v>
      </x:c>
      <x:c r="K99" s="40" t="n">
        <x:v>0</x:v>
      </x:c>
      <x:c r="L99" s="40" t="n">
        <x:v>0</x:v>
      </x:c>
      <x:c r="M99" s="40" t="n">
        <x:v>0</x:v>
      </x:c>
      <x:c r="N99" s="40" t="n">
        <x:v>0</x:v>
      </x:c>
      <x:c r="O99" s="40" t="n">
        <x:v>0</x:v>
      </x:c>
      <x:c r="P99" s="40" t="n">
        <x:v>0</x:v>
      </x:c>
      <x:c r="Q99" s="40" t="n">
        <x:v>0</x:v>
      </x:c>
      <x:c r="R99" s="40" t="n">
        <x:v>0</x:v>
      </x:c>
      <x:c r="S99" s="40" t="n">
        <x:v>0</x:v>
      </x:c>
      <x:c r="T99" s="40" t="n">
        <x:v>0</x:v>
      </x:c>
      <x:c r="U99" s="40" t="n">
        <x:v>0</x:v>
      </x:c>
    </x:row>
    <x:row r="100">
      <x:c r="A100" s="39" t="str">
        <x:v>Thuế thu nhập hoãn lại phải trả</x:v>
      </x:c>
      <x:c r="B100" s="40" t="n">
        <x:v>0</x:v>
      </x:c>
      <x:c r="C100" s="40" t="n">
        <x:v>0</x:v>
      </x:c>
      <x:c r="D100" s="40" t="n">
        <x:v>0</x:v>
      </x:c>
      <x:c r="E100" s="40" t="n">
        <x:v>0.94</x:v>
      </x:c>
      <x:c r="F100" s="40" t="n">
        <x:v>0.01</x:v>
      </x:c>
      <x:c r="G100" s="40" t="n">
        <x:v>0.76</x:v>
      </x:c>
      <x:c r="H100" s="40" t="n">
        <x:v>2.69</x:v>
      </x:c>
      <x:c r="I100" s="40" t="n">
        <x:v>0</x:v>
      </x:c>
      <x:c r="J100" s="40" t="n">
        <x:v>0.14</x:v>
      </x:c>
      <x:c r="K100" s="40" t="n">
        <x:v>0.05</x:v>
      </x:c>
      <x:c r="L100" s="40" t="n">
        <x:v>0.16</x:v>
      </x:c>
      <x:c r="M100" s="40" t="n">
        <x:v>0.91</x:v>
      </x:c>
      <x:c r="N100" s="40" t="n">
        <x:v>0.32</x:v>
      </x:c>
      <x:c r="O100" s="40" t="n">
        <x:v>0</x:v>
      </x:c>
      <x:c r="P100" s="40" t="n">
        <x:v>1.1</x:v>
      </x:c>
      <x:c r="Q100" s="40" t="n">
        <x:v>0.67</x:v>
      </x:c>
      <x:c r="R100" s="40" t="n">
        <x:v>0</x:v>
      </x:c>
      <x:c r="S100" s="40" t="n">
        <x:v>31.21</x:v>
      </x:c>
      <x:c r="T100" s="40" t="n">
        <x:v>30.01</x:v>
      </x:c>
      <x:c r="U100" s="40" t="n">
        <x:v>29.27</x:v>
      </x:c>
    </x:row>
    <x:row r="101">
      <x:c r="A101" s="39" t="str">
        <x:v>Dự phòng trợ cấp thôi việc</x:v>
      </x:c>
      <x:c r="B101" s="40"/>
      <x:c r="C101" s="40"/>
      <x:c r="D101" s="40"/>
      <x:c r="E101" s="40"/>
      <x:c r="F101" s="40"/>
      <x:c r="G101" s="40"/>
      <x:c r="H101" s="40"/>
      <x:c r="I101" s="40"/>
      <x:c r="J101" s="40"/>
      <x:c r="K101" s="40"/>
      <x:c r="L101" s="40"/>
      <x:c r="M101" s="40"/>
      <x:c r="N101" s="40"/>
      <x:c r="O101" s="40"/>
      <x:c r="P101" s="40"/>
      <x:c r="Q101" s="40"/>
      <x:c r="R101" s="40"/>
      <x:c r="S101" s="40"/>
      <x:c r="T101" s="40"/>
      <x:c r="U101" s="40"/>
    </x:row>
    <x:row r="102">
      <x:c r="A102" s="39" t="str">
        <x:v>Dự phòng các khoản công nợ dài hạn</x:v>
      </x:c>
      <x:c r="B102" s="40" t="n">
        <x:v>0</x:v>
      </x:c>
      <x:c r="C102" s="40" t="n">
        <x:v>0</x:v>
      </x:c>
      <x:c r="D102" s="40" t="n">
        <x:v>16.12</x:v>
      </x:c>
      <x:c r="E102" s="40" t="n">
        <x:v>28.52</x:v>
      </x:c>
      <x:c r="F102" s="40" t="n">
        <x:v>26.18</x:v>
      </x:c>
      <x:c r="G102" s="40" t="n">
        <x:v>25.47</x:v>
      </x:c>
      <x:c r="H102" s="40" t="n">
        <x:v>27.84</x:v>
      </x:c>
      <x:c r="I102" s="40" t="n">
        <x:v>0</x:v>
      </x:c>
      <x:c r="J102" s="40" t="n">
        <x:v>0</x:v>
      </x:c>
      <x:c r="K102" s="40" t="n">
        <x:v>0</x:v>
      </x:c>
      <x:c r="L102" s="40" t="n">
        <x:v>16.36</x:v>
      </x:c>
      <x:c r="M102" s="40" t="n">
        <x:v>18.83</x:v>
      </x:c>
      <x:c r="N102" s="40" t="n">
        <x:v>19.95</x:v>
      </x:c>
      <x:c r="O102" s="40" t="n">
        <x:v>18.24</x:v>
      </x:c>
      <x:c r="P102" s="40" t="n">
        <x:v>20.41</x:v>
      </x:c>
      <x:c r="Q102" s="40" t="n">
        <x:v>26</x:v>
      </x:c>
      <x:c r="R102" s="40" t="n">
        <x:v>49.31</x:v>
      </x:c>
      <x:c r="S102" s="40" t="n">
        <x:v>57.57</x:v>
      </x:c>
      <x:c r="T102" s="40" t="n">
        <x:v>55.17</x:v>
      </x:c>
      <x:c r="U102" s="40" t="n">
        <x:v>67.5</x:v>
      </x:c>
    </x:row>
    <x:row r="103">
      <x:c r="A103" s="39" t="str">
        <x:v>Quỹ phát triển khoa học công nghệ</x:v>
      </x:c>
      <x:c r="B103" s="40" t="n">
        <x:v>0</x:v>
      </x:c>
      <x:c r="C103" s="40" t="n">
        <x:v>0</x:v>
      </x:c>
      <x:c r="D103" s="40" t="n">
        <x:v>0</x:v>
      </x:c>
      <x:c r="E103" s="40" t="n">
        <x:v>0</x:v>
      </x:c>
      <x:c r="F103" s="40" t="n">
        <x:v>0</x:v>
      </x:c>
      <x:c r="G103" s="40" t="n">
        <x:v>0</x:v>
      </x:c>
      <x:c r="H103" s="40" t="n">
        <x:v>0</x:v>
      </x:c>
      <x:c r="I103" s="40" t="n">
        <x:v>0</x:v>
      </x:c>
      <x:c r="J103" s="40" t="n">
        <x:v>0</x:v>
      </x:c>
      <x:c r="K103" s="40" t="n">
        <x:v>0</x:v>
      </x:c>
      <x:c r="L103" s="40" t="n">
        <x:v>0</x:v>
      </x:c>
      <x:c r="M103" s="40" t="n">
        <x:v>0</x:v>
      </x:c>
      <x:c r="N103" s="40" t="n">
        <x:v>0</x:v>
      </x:c>
      <x:c r="O103" s="40" t="n">
        <x:v>0</x:v>
      </x:c>
      <x:c r="P103" s="40" t="n">
        <x:v>0</x:v>
      </x:c>
      <x:c r="Q103" s="40" t="n">
        <x:v>0</x:v>
      </x:c>
      <x:c r="R103" s="40" t="n">
        <x:v>0</x:v>
      </x:c>
      <x:c r="S103" s="40" t="n">
        <x:v>0</x:v>
      </x:c>
      <x:c r="T103" s="40" t="n">
        <x:v>0</x:v>
      </x:c>
      <x:c r="U103" s="40" t="n">
        <x:v>0</x:v>
      </x:c>
    </x:row>
    <x:row r="104">
      <x:c r="A104" s="46" t="str">
        <x:v>VỐN CHỦ SỞ HỮU</x:v>
      </x:c>
      <x:c r="B104" s="47" t="n">
        <x:v>258.96</x:v>
      </x:c>
      <x:c r="C104" s="47" t="n">
        <x:v>330.81</x:v>
      </x:c>
      <x:c r="D104" s="47" t="n">
        <x:v>3142.55</x:v>
      </x:c>
      <x:c r="E104" s="47" t="n">
        <x:v>4111.07</x:v>
      </x:c>
      <x:c r="F104" s="47" t="n">
        <x:v>4898.78</x:v>
      </x:c>
      <x:c r="G104" s="47" t="n">
        <x:v>6398.1</x:v>
      </x:c>
      <x:c r="H104" s="47" t="n">
        <x:v>7413.8</x:v>
      </x:c>
      <x:c r="I104" s="47" t="n">
        <x:v>8085.14</x:v>
      </x:c>
      <x:c r="J104" s="47" t="n">
        <x:v>9500.33</x:v>
      </x:c>
      <x:c r="K104" s="47" t="n">
        <x:v>11965.34</x:v>
      </x:c>
      <x:c r="L104" s="47" t="n">
        <x:v>14466.71</x:v>
      </x:c>
      <x:c r="M104" s="47" t="n">
        <x:v>19850.26</x:v>
      </x:c>
      <x:c r="N104" s="47" t="n">
        <x:v>32397.58</x:v>
      </x:c>
      <x:c r="O104" s="47" t="n">
        <x:v>40622.95</x:v>
      </x:c>
      <x:c r="P104" s="47" t="n">
        <x:v>47786.64</x:v>
      </x:c>
      <x:c r="Q104" s="47" t="n">
        <x:v>59219.79</x:v>
      </x:c>
      <x:c r="R104" s="47" t="n">
        <x:v>90780.63</x:v>
      </x:c>
      <x:c r="S104" s="47" t="n">
        <x:v>96112.94</x:v>
      </x:c>
      <x:c r="T104" s="47" t="n">
        <x:v>102836.42</x:v>
      </x:c>
      <x:c r="U104" s="47" t="n">
        <x:v>114647.46</x:v>
      </x:c>
    </x:row>
    <x:row r="105">
      <x:c r="A105" s="39" t="str">
        <x:v>Vốn và các quỹ</x:v>
      </x:c>
      <x:c r="B105" s="40" t="n">
        <x:v>258.96</x:v>
      </x:c>
      <x:c r="C105" s="40" t="n">
        <x:v>330.49</x:v>
      </x:c>
      <x:c r="D105" s="40" t="n">
        <x:v>3121.5</x:v>
      </x:c>
      <x:c r="E105" s="40" t="n">
        <x:v>4070.66</x:v>
      </x:c>
      <x:c r="F105" s="40" t="n">
        <x:v>4825.09</x:v>
      </x:c>
      <x:c r="G105" s="40" t="n">
        <x:v>6398.1</x:v>
      </x:c>
      <x:c r="H105" s="40" t="n">
        <x:v>7413.8</x:v>
      </x:c>
      <x:c r="I105" s="40" t="n">
        <x:v>8085.14</x:v>
      </x:c>
      <x:c r="J105" s="40" t="n">
        <x:v>9500.33</x:v>
      </x:c>
      <x:c r="K105" s="40" t="n">
        <x:v>11965.34</x:v>
      </x:c>
      <x:c r="L105" s="40" t="n">
        <x:v>14466.71</x:v>
      </x:c>
      <x:c r="M105" s="40" t="n">
        <x:v>19850.26</x:v>
      </x:c>
      <x:c r="N105" s="40" t="n">
        <x:v>32397.58</x:v>
      </x:c>
      <x:c r="O105" s="40" t="n">
        <x:v>40622.95</x:v>
      </x:c>
      <x:c r="P105" s="40" t="n">
        <x:v>47786.64</x:v>
      </x:c>
      <x:c r="Q105" s="40" t="n">
        <x:v>59219.79</x:v>
      </x:c>
      <x:c r="R105" s="40" t="n">
        <x:v>90780.63</x:v>
      </x:c>
      <x:c r="S105" s="40" t="n">
        <x:v>96112.94</x:v>
      </x:c>
      <x:c r="T105" s="40" t="n">
        <x:v>102836.42</x:v>
      </x:c>
      <x:c r="U105" s="40" t="n">
        <x:v>114647.46</x:v>
      </x:c>
    </x:row>
    <x:row r="106">
      <x:c r="A106" s="39" t="str">
        <x:v>Vốn góp</x:v>
      </x:c>
      <x:c r="B106" s="40" t="n">
        <x:v>300</x:v>
      </x:c>
      <x:c r="C106" s="40" t="n">
        <x:v>300</x:v>
      </x:c>
      <x:c r="D106" s="40" t="n">
        <x:v>1320</x:v>
      </x:c>
      <x:c r="E106" s="40" t="n">
        <x:v>1963.64</x:v>
      </x:c>
      <x:c r="F106" s="40" t="n">
        <x:v>1963.64</x:v>
      </x:c>
      <x:c r="G106" s="40" t="n">
        <x:v>3178.5</x:v>
      </x:c>
      <x:c r="H106" s="40" t="n">
        <x:v>3178.5</x:v>
      </x:c>
      <x:c r="I106" s="40" t="n">
        <x:v>4190.53</x:v>
      </x:c>
      <x:c r="J106" s="40" t="n">
        <x:v>4190.53</x:v>
      </x:c>
      <x:c r="K106" s="40" t="n">
        <x:v>4819.08</x:v>
      </x:c>
      <x:c r="L106" s="40" t="n">
        <x:v>7329.51</x:v>
      </x:c>
      <x:c r="M106" s="40" t="n">
        <x:v>8428.75</x:v>
      </x:c>
      <x:c r="N106" s="40" t="n">
        <x:v>15170.79</x:v>
      </x:c>
      <x:c r="O106" s="40" t="n">
        <x:v>21239.07</x:v>
      </x:c>
      <x:c r="P106" s="40" t="n">
        <x:v>27610.74</x:v>
      </x:c>
      <x:c r="Q106" s="40" t="n">
        <x:v>33132.83</x:v>
      </x:c>
      <x:c r="R106" s="40" t="n">
        <x:v>44729.23</x:v>
      </x:c>
      <x:c r="S106" s="40" t="n">
        <x:v>58147.86</x:v>
      </x:c>
      <x:c r="T106" s="40" t="n">
        <x:v>58147.86</x:v>
      </x:c>
      <x:c r="U106" s="40" t="n">
        <x:v>63962.5</x:v>
      </x:c>
    </x:row>
    <x:row r="107">
      <x:c r="A107" s="39" t="str">
        <x:v>Cổ phiếu phổ thông</x:v>
      </x:c>
      <x:c r="B107" s="40" t="n">
        <x:v>300</x:v>
      </x:c>
      <x:c r="C107" s="40" t="n">
        <x:v>300</x:v>
      </x:c>
      <x:c r="D107" s="40" t="n">
        <x:v>1320</x:v>
      </x:c>
      <x:c r="E107" s="40" t="n">
        <x:v>1963.64</x:v>
      </x:c>
      <x:c r="F107" s="40" t="n">
        <x:v>1963.64</x:v>
      </x:c>
      <x:c r="G107" s="40" t="n">
        <x:v>3178.5</x:v>
      </x:c>
      <x:c r="H107" s="40" t="n">
        <x:v>3178.5</x:v>
      </x:c>
      <x:c r="I107" s="40" t="n">
        <x:v>4190.53</x:v>
      </x:c>
      <x:c r="J107" s="40" t="n">
        <x:v>4190.53</x:v>
      </x:c>
      <x:c r="K107" s="40" t="n">
        <x:v>4819.08</x:v>
      </x:c>
      <x:c r="L107" s="40" t="n">
        <x:v>7329.51</x:v>
      </x:c>
      <x:c r="M107" s="40" t="n">
        <x:v>8428.75</x:v>
      </x:c>
      <x:c r="N107" s="40" t="n">
        <x:v>15170.79</x:v>
      </x:c>
      <x:c r="O107" s="40" t="n">
        <x:v>21239.07</x:v>
      </x:c>
      <x:c r="P107" s="40" t="n">
        <x:v>27610.74</x:v>
      </x:c>
      <x:c r="Q107" s="40" t="n">
        <x:v>33132.83</x:v>
      </x:c>
      <x:c r="R107" s="40" t="n">
        <x:v>44729.23</x:v>
      </x:c>
      <x:c r="S107" s="40" t="n">
        <x:v>58147.86</x:v>
      </x:c>
      <x:c r="T107" s="40" t="n">
        <x:v>58147.86</x:v>
      </x:c>
      <x:c r="U107" s="40" t="n">
        <x:v>63962.5</x:v>
      </x:c>
    </x:row>
    <x:row r="108">
      <x:c r="A108" s="39" t="str">
        <x:v>Cổ phiếu ưu đãi</x:v>
      </x:c>
      <x:c r="B108" s="40" t="n">
        <x:v>0</x:v>
      </x:c>
      <x:c r="C108" s="40" t="n">
        <x:v>0</x:v>
      </x:c>
      <x:c r="D108" s="40" t="n">
        <x:v>0</x:v>
      </x:c>
      <x:c r="E108" s="40" t="n">
        <x:v>0</x:v>
      </x:c>
      <x:c r="F108" s="40" t="n">
        <x:v>0</x:v>
      </x:c>
      <x:c r="G108" s="40" t="n">
        <x:v>0</x:v>
      </x:c>
      <x:c r="H108" s="40" t="n">
        <x:v>0</x:v>
      </x:c>
      <x:c r="I108" s="40" t="n">
        <x:v>0</x:v>
      </x:c>
      <x:c r="J108" s="40" t="n">
        <x:v>0</x:v>
      </x:c>
      <x:c r="K108" s="40" t="n">
        <x:v>0</x:v>
      </x:c>
      <x:c r="L108" s="40" t="n">
        <x:v>0</x:v>
      </x:c>
      <x:c r="M108" s="40" t="n">
        <x:v>0</x:v>
      </x:c>
      <x:c r="N108" s="40" t="n">
        <x:v>0</x:v>
      </x:c>
      <x:c r="O108" s="40" t="n">
        <x:v>0</x:v>
      </x:c>
      <x:c r="P108" s="40" t="n">
        <x:v>0</x:v>
      </x:c>
      <x:c r="Q108" s="40" t="n">
        <x:v>0</x:v>
      </x:c>
      <x:c r="R108" s="40" t="n">
        <x:v>0</x:v>
      </x:c>
      <x:c r="S108" s="40" t="n">
        <x:v>0</x:v>
      </x:c>
      <x:c r="T108" s="40" t="n">
        <x:v>0</x:v>
      </x:c>
      <x:c r="U108" s="40" t="n">
        <x:v>0</x:v>
      </x:c>
    </x:row>
    <x:row r="109">
      <x:c r="A109" s="39" t="str">
        <x:v>Thặng dư vốn cổ phần</x:v>
      </x:c>
      <x:c r="B109" s="40" t="n">
        <x:v>0</x:v>
      </x:c>
      <x:c r="C109" s="40" t="n">
        <x:v>0</x:v>
      </x:c>
      <x:c r="D109" s="40" t="n">
        <x:v>1315</x:v>
      </x:c>
      <x:c r="E109" s="40" t="n">
        <x:v>1620.9</x:v>
      </x:c>
      <x:c r="F109" s="40" t="n">
        <x:v>1620.9</x:v>
      </x:c>
      <x:c r="G109" s="40" t="n">
        <x:v>2257.86</x:v>
      </x:c>
      <x:c r="H109" s="40" t="n">
        <x:v>2257.86</x:v>
      </x:c>
      <x:c r="I109" s="40" t="n">
        <x:v>2207.35</x:v>
      </x:c>
      <x:c r="J109" s="40" t="n">
        <x:v>2207.35</x:v>
      </x:c>
      <x:c r="K109" s="40" t="n">
        <x:v>2207.35</x:v>
      </x:c>
      <x:c r="L109" s="40" t="n">
        <x:v>674.15</x:v>
      </x:c>
      <x:c r="M109" s="40" t="n">
        <x:v>674.15</x:v>
      </x:c>
      <x:c r="N109" s="40" t="n">
        <x:v>3202.2</x:v>
      </x:c>
      <x:c r="O109" s="40" t="n">
        <x:v>3211.56</x:v>
      </x:c>
      <x:c r="P109" s="40" t="n">
        <x:v>3211.56</x:v>
      </x:c>
      <x:c r="Q109" s="40" t="n">
        <x:v>3211.56</x:v>
      </x:c>
      <x:c r="R109" s="40" t="n">
        <x:v>3211.56</x:v>
      </x:c>
      <x:c r="S109" s="40" t="n">
        <x:v>3211.56</x:v>
      </x:c>
      <x:c r="T109" s="40" t="n">
        <x:v>3211.56</x:v>
      </x:c>
      <x:c r="U109" s="40" t="n">
        <x:v>0</x:v>
      </x:c>
    </x:row>
    <x:row r="110">
      <x:c r="A110" s="39" t="str">
        <x:v>Quyền chọn chuyển đổi trái phiếu</x:v>
      </x:c>
      <x:c r="B110" s="40" t="n">
        <x:v>0</x:v>
      </x:c>
      <x:c r="C110" s="40" t="n">
        <x:v>0</x:v>
      </x:c>
      <x:c r="D110" s="40" t="n">
        <x:v>0</x:v>
      </x:c>
      <x:c r="E110" s="40" t="n">
        <x:v>0</x:v>
      </x:c>
      <x:c r="F110" s="40" t="n">
        <x:v>0</x:v>
      </x:c>
      <x:c r="G110" s="40" t="n">
        <x:v>0</x:v>
      </x:c>
      <x:c r="H110" s="40" t="n">
        <x:v>0</x:v>
      </x:c>
      <x:c r="I110" s="40" t="n">
        <x:v>0</x:v>
      </x:c>
      <x:c r="J110" s="40" t="n">
        <x:v>0</x:v>
      </x:c>
      <x:c r="K110" s="40" t="n">
        <x:v>0</x:v>
      </x:c>
      <x:c r="L110" s="40" t="n">
        <x:v>0</x:v>
      </x:c>
      <x:c r="M110" s="40" t="n">
        <x:v>0</x:v>
      </x:c>
      <x:c r="N110" s="40" t="n">
        <x:v>0</x:v>
      </x:c>
      <x:c r="O110" s="40" t="n">
        <x:v>0</x:v>
      </x:c>
      <x:c r="P110" s="40" t="n">
        <x:v>0</x:v>
      </x:c>
      <x:c r="Q110" s="40" t="n">
        <x:v>0</x:v>
      </x:c>
      <x:c r="R110" s="40" t="n">
        <x:v>0</x:v>
      </x:c>
      <x:c r="S110" s="40" t="n">
        <x:v>0</x:v>
      </x:c>
      <x:c r="T110" s="40" t="n">
        <x:v>0</x:v>
      </x:c>
      <x:c r="U110" s="40" t="n">
        <x:v>0</x:v>
      </x:c>
    </x:row>
    <x:row r="111">
      <x:c r="A111" s="39" t="str">
        <x:v>Vốn khác</x:v>
      </x:c>
      <x:c r="B111" s="40" t="n">
        <x:v>0</x:v>
      </x:c>
      <x:c r="C111" s="40" t="n">
        <x:v>0</x:v>
      </x:c>
      <x:c r="D111" s="40" t="n">
        <x:v>0</x:v>
      </x:c>
      <x:c r="E111" s="40" t="n">
        <x:v>0</x:v>
      </x:c>
      <x:c r="F111" s="40" t="n">
        <x:v>0</x:v>
      </x:c>
      <x:c r="G111" s="40" t="n">
        <x:v>0</x:v>
      </x:c>
      <x:c r="H111" s="40" t="n">
        <x:v>313.61</x:v>
      </x:c>
      <x:c r="I111" s="40" t="n">
        <x:v>0</x:v>
      </x:c>
      <x:c r="J111" s="40" t="n">
        <x:v>0</x:v>
      </x:c>
      <x:c r="K111" s="40" t="n">
        <x:v>0</x:v>
      </x:c>
      <x:c r="L111" s="40" t="n">
        <x:v>0</x:v>
      </x:c>
      <x:c r="M111" s="40" t="n">
        <x:v>0</x:v>
      </x:c>
      <x:c r="N111" s="40" t="n">
        <x:v>0</x:v>
      </x:c>
      <x:c r="O111" s="40" t="n">
        <x:v>0</x:v>
      </x:c>
      <x:c r="P111" s="40" t="n">
        <x:v>0</x:v>
      </x:c>
      <x:c r="Q111" s="40" t="n">
        <x:v>0</x:v>
      </x:c>
      <x:c r="R111" s="40" t="n">
        <x:v>0</x:v>
      </x:c>
      <x:c r="S111" s="40" t="n">
        <x:v>0</x:v>
      </x:c>
      <x:c r="T111" s="40" t="n">
        <x:v>0</x:v>
      </x:c>
      <x:c r="U111" s="40" t="n">
        <x:v>0</x:v>
      </x:c>
    </x:row>
    <x:row r="112">
      <x:c r="A112" s="39" t="str">
        <x:v>Cổ phiếu quỹ</x:v>
      </x:c>
      <x:c r="B112" s="40" t="n">
        <x:v>0</x:v>
      </x:c>
      <x:c r="C112" s="40" t="n">
        <x:v>0</x:v>
      </x:c>
      <x:c r="D112" s="40" t="n">
        <x:v>0</x:v>
      </x:c>
      <x:c r="E112" s="40" t="n">
        <x:v>0</x:v>
      </x:c>
      <x:c r="F112" s="40" t="n">
        <x:v>0</x:v>
      </x:c>
      <x:c r="G112" s="40" t="n">
        <x:v>0</x:v>
      </x:c>
      <x:c r="H112" s="40" t="n">
        <x:v>-150.97</x:v>
      </x:c>
      <x:c r="I112" s="40" t="n">
        <x:v>0</x:v>
      </x:c>
      <x:c r="J112" s="40" t="n">
        <x:v>0</x:v>
      </x:c>
      <x:c r="K112" s="40" t="n">
        <x:v>0</x:v>
      </x:c>
      <x:c r="L112" s="40" t="n">
        <x:v>-0.64</x:v>
      </x:c>
      <x:c r="M112" s="40" t="n">
        <x:v>-1.09</x:v>
      </x:c>
      <x:c r="N112" s="40" t="n">
        <x:v>-1.69</x:v>
      </x:c>
      <x:c r="O112" s="40" t="n">
        <x:v>0</x:v>
      </x:c>
      <x:c r="P112" s="40" t="n">
        <x:v>0</x:v>
      </x:c>
      <x:c r="Q112" s="40" t="n">
        <x:v>0</x:v>
      </x:c>
      <x:c r="R112" s="40" t="n">
        <x:v>0</x:v>
      </x:c>
      <x:c r="S112" s="40" t="n">
        <x:v>0</x:v>
      </x:c>
      <x:c r="T112" s="40" t="n">
        <x:v>0</x:v>
      </x:c>
      <x:c r="U112" s="40" t="n">
        <x:v>0</x:v>
      </x:c>
    </x:row>
    <x:row r="113">
      <x:c r="A113" s="39" t="str">
        <x:v>Chênh lệch đánh giá lại tài sản</x:v>
      </x:c>
      <x:c r="B113" s="40" t="n">
        <x:v>0</x:v>
      </x:c>
      <x:c r="C113" s="40" t="n">
        <x:v>0</x:v>
      </x:c>
      <x:c r="D113" s="40" t="n">
        <x:v>0</x:v>
      </x:c>
      <x:c r="E113" s="40" t="n">
        <x:v>0</x:v>
      </x:c>
      <x:c r="F113" s="40" t="n">
        <x:v>0</x:v>
      </x:c>
      <x:c r="G113" s="40" t="n">
        <x:v>0</x:v>
      </x:c>
      <x:c r="H113" s="40" t="n">
        <x:v>0</x:v>
      </x:c>
      <x:c r="I113" s="40" t="n">
        <x:v>0</x:v>
      </x:c>
      <x:c r="J113" s="40" t="n">
        <x:v>0</x:v>
      </x:c>
      <x:c r="K113" s="40" t="n">
        <x:v>0</x:v>
      </x:c>
      <x:c r="L113" s="40" t="n">
        <x:v>0</x:v>
      </x:c>
      <x:c r="M113" s="40" t="n">
        <x:v>0</x:v>
      </x:c>
      <x:c r="N113" s="40" t="n">
        <x:v>0</x:v>
      </x:c>
      <x:c r="O113" s="40" t="n">
        <x:v>0</x:v>
      </x:c>
      <x:c r="P113" s="40" t="n">
        <x:v>0</x:v>
      </x:c>
      <x:c r="Q113" s="40" t="n">
        <x:v>0</x:v>
      </x:c>
      <x:c r="R113" s="40" t="n">
        <x:v>0</x:v>
      </x:c>
      <x:c r="S113" s="40" t="n">
        <x:v>0</x:v>
      </x:c>
      <x:c r="T113" s="40" t="n">
        <x:v>0</x:v>
      </x:c>
      <x:c r="U113" s="40" t="n">
        <x:v>0</x:v>
      </x:c>
    </x:row>
    <x:row r="114">
      <x:c r="A114" s="39" t="str">
        <x:v>Chênh lệch tỷ giá</x:v>
      </x:c>
      <x:c r="B114" s="40" t="n">
        <x:v>0</x:v>
      </x:c>
      <x:c r="C114" s="40" t="n">
        <x:v>0</x:v>
      </x:c>
      <x:c r="D114" s="40" t="n">
        <x:v>2.55</x:v>
      </x:c>
      <x:c r="E114" s="40" t="n">
        <x:v>-6.05</x:v>
      </x:c>
      <x:c r="F114" s="40" t="n">
        <x:v>-58.27</x:v>
      </x:c>
      <x:c r="G114" s="40" t="n">
        <x:v>0.17</x:v>
      </x:c>
      <x:c r="H114" s="40" t="n">
        <x:v>5.59</x:v>
      </x:c>
      <x:c r="I114" s="40" t="n">
        <x:v>4.42</x:v>
      </x:c>
      <x:c r="J114" s="40" t="n">
        <x:v>0</x:v>
      </x:c>
      <x:c r="K114" s="40" t="n">
        <x:v>0</x:v>
      </x:c>
      <x:c r="L114" s="40" t="n">
        <x:v>0</x:v>
      </x:c>
      <x:c r="M114" s="40" t="n">
        <x:v>0</x:v>
      </x:c>
      <x:c r="N114" s="40" t="n">
        <x:v>0</x:v>
      </x:c>
      <x:c r="O114" s="40" t="n">
        <x:v>0.28</x:v>
      </x:c>
      <x:c r="P114" s="40" t="n">
        <x:v>0.57</x:v>
      </x:c>
      <x:c r="Q114" s="40" t="n">
        <x:v>5.57</x:v>
      </x:c>
      <x:c r="R114" s="40" t="n">
        <x:v>-1.93</x:v>
      </x:c>
      <x:c r="S114" s="40" t="n">
        <x:v>-20.65</x:v>
      </x:c>
      <x:c r="T114" s="40" t="n">
        <x:v>0</x:v>
      </x:c>
      <x:c r="U114" s="40" t="n">
        <x:v>0</x:v>
      </x:c>
    </x:row>
    <x:row r="115">
      <x:c r="A115" s="39" t="str">
        <x:v>Quỹ đầu tư và phát triển</x:v>
      </x:c>
      <x:c r="B115" s="40" t="n">
        <x:v>0</x:v>
      </x:c>
      <x:c r="C115" s="40" t="n">
        <x:v>0</x:v>
      </x:c>
      <x:c r="D115" s="40" t="n">
        <x:v>0</x:v>
      </x:c>
      <x:c r="E115" s="40" t="n">
        <x:v>0</x:v>
      </x:c>
      <x:c r="F115" s="40" t="n">
        <x:v>0</x:v>
      </x:c>
      <x:c r="G115" s="40" t="n">
        <x:v>0</x:v>
      </x:c>
      <x:c r="H115" s="40" t="n">
        <x:v>0</x:v>
      </x:c>
      <x:c r="I115" s="40" t="n">
        <x:v>0</x:v>
      </x:c>
      <x:c r="J115" s="40" t="n">
        <x:v>0</x:v>
      </x:c>
      <x:c r="K115" s="40" t="n">
        <x:v>674.78</x:v>
      </x:c>
      <x:c r="L115" s="40" t="n">
        <x:v>891.44</x:v>
      </x:c>
      <x:c r="M115" s="40" t="n">
        <x:v>1156.42</x:v>
      </x:c>
      <x:c r="N115" s="40" t="n">
        <x:v>518.64</x:v>
      </x:c>
      <x:c r="O115" s="40" t="n">
        <x:v>918.64</x:v>
      </x:c>
      <x:c r="P115" s="40" t="n">
        <x:v>923.64</x:v>
      </x:c>
      <x:c r="Q115" s="40" t="n">
        <x:v>928.64</x:v>
      </x:c>
      <x:c r="R115" s="40" t="n">
        <x:v>923.55</x:v>
      </x:c>
      <x:c r="S115" s="40" t="n">
        <x:v>834.78</x:v>
      </x:c>
      <x:c r="T115" s="40" t="n">
        <x:v>818.2</x:v>
      </x:c>
      <x:c r="U115" s="40" t="n">
        <x:v>794.84</x:v>
      </x:c>
    </x:row>
    <x:row r="116">
      <x:c r="A116" s="39" t="str">
        <x:v>Quỹ hỗ trợ sắp xếp doanh nghiệp</x:v>
      </x:c>
      <x:c r="B116" s="40" t="n">
        <x:v>0</x:v>
      </x:c>
      <x:c r="C116" s="40" t="n">
        <x:v>0</x:v>
      </x:c>
      <x:c r="D116" s="40" t="n">
        <x:v>0</x:v>
      </x:c>
      <x:c r="E116" s="40" t="n">
        <x:v>0</x:v>
      </x:c>
      <x:c r="F116" s="40" t="n">
        <x:v>0</x:v>
      </x:c>
      <x:c r="G116" s="40" t="n">
        <x:v>0</x:v>
      </x:c>
      <x:c r="H116" s="40" t="n">
        <x:v>0</x:v>
      </x:c>
      <x:c r="I116" s="40" t="n">
        <x:v>0</x:v>
      </x:c>
      <x:c r="J116" s="40" t="n">
        <x:v>0</x:v>
      </x:c>
      <x:c r="K116" s="40" t="n">
        <x:v>0</x:v>
      </x:c>
      <x:c r="L116" s="40" t="n">
        <x:v>0</x:v>
      </x:c>
      <x:c r="M116" s="40" t="n">
        <x:v>0</x:v>
      </x:c>
      <x:c r="N116" s="40" t="n">
        <x:v>0</x:v>
      </x:c>
      <x:c r="O116" s="40" t="n">
        <x:v>0</x:v>
      </x:c>
      <x:c r="P116" s="40" t="n">
        <x:v>0</x:v>
      </x:c>
      <x:c r="Q116" s="40" t="n">
        <x:v>0</x:v>
      </x:c>
      <x:c r="R116" s="40" t="n">
        <x:v>0</x:v>
      </x:c>
      <x:c r="S116" s="40" t="n">
        <x:v>0</x:v>
      </x:c>
      <x:c r="T116" s="40" t="n">
        <x:v>0</x:v>
      </x:c>
      <x:c r="U116" s="40" t="n">
        <x:v>0</x:v>
      </x:c>
    </x:row>
    <x:row r="117">
      <x:c r="A117" s="39" t="str">
        <x:v>Quỹ dự phòng tài chính</x:v>
      </x:c>
      <x:c r="B117" s="40"/>
      <x:c r="C117" s="40"/>
      <x:c r="D117" s="40"/>
      <x:c r="E117" s="40"/>
      <x:c r="F117" s="40"/>
      <x:c r="G117" s="40"/>
      <x:c r="H117" s="40"/>
      <x:c r="I117" s="40"/>
      <x:c r="J117" s="40"/>
      <x:c r="K117" s="40"/>
      <x:c r="L117" s="40"/>
      <x:c r="M117" s="40"/>
      <x:c r="N117" s="40"/>
      <x:c r="O117" s="40"/>
      <x:c r="P117" s="40"/>
      <x:c r="Q117" s="40"/>
      <x:c r="R117" s="40"/>
      <x:c r="S117" s="40"/>
      <x:c r="T117" s="40"/>
      <x:c r="U117" s="40"/>
    </x:row>
    <x:row r="118">
      <x:c r="A118" s="39" t="str">
        <x:v>Quỹ khác</x:v>
      </x:c>
      <x:c r="B118" s="40" t="n">
        <x:v>0</x:v>
      </x:c>
      <x:c r="C118" s="40" t="n">
        <x:v>0</x:v>
      </x:c>
      <x:c r="D118" s="40" t="n">
        <x:v>34.2</x:v>
      </x:c>
      <x:c r="E118" s="40" t="n">
        <x:v>76.43</x:v>
      </x:c>
      <x:c r="F118" s="40" t="n">
        <x:v>144.18</x:v>
      </x:c>
      <x:c r="G118" s="40" t="n">
        <x:v>204.91</x:v>
      </x:c>
      <x:c r="H118" s="40" t="n">
        <x:v>269.34</x:v>
      </x:c>
      <x:c r="I118" s="40" t="n">
        <x:v>290.11</x:v>
      </x:c>
      <x:c r="J118" s="40" t="n">
        <x:v>459.08</x:v>
      </x:c>
      <x:c r="K118" s="40" t="n">
        <x:v>0</x:v>
      </x:c>
      <x:c r="L118" s="40" t="n">
        <x:v>0</x:v>
      </x:c>
      <x:c r="M118" s="40" t="n">
        <x:v>0</x:v>
      </x:c>
      <x:c r="N118" s="40" t="n">
        <x:v>0</x:v>
      </x:c>
      <x:c r="O118" s="40" t="n">
        <x:v>0</x:v>
      </x:c>
      <x:c r="P118" s="40" t="n">
        <x:v>0</x:v>
      </x:c>
      <x:c r="Q118" s="40" t="n">
        <x:v>0</x:v>
      </x:c>
      <x:c r="R118" s="40" t="n">
        <x:v>0</x:v>
      </x:c>
      <x:c r="S118" s="40" t="n">
        <x:v>0</x:v>
      </x:c>
      <x:c r="T118" s="40" t="n">
        <x:v>0</x:v>
      </x:c>
      <x:c r="U118" s="40" t="n">
        <x:v>0</x:v>
      </x:c>
    </x:row>
    <x:row r="119">
      <x:c r="A119" s="39" t="str">
        <x:v>Lãi chưa phân phối</x:v>
      </x:c>
      <x:c r="B119" s="40" t="n">
        <x:v>-41.04</x:v>
      </x:c>
      <x:c r="C119" s="40" t="n">
        <x:v>30.49</x:v>
      </x:c>
      <x:c r="D119" s="40" t="n">
        <x:v>449.75</x:v>
      </x:c>
      <x:c r="E119" s="40" t="n">
        <x:v>415.74</x:v>
      </x:c>
      <x:c r="F119" s="40" t="n">
        <x:v>1154.64</x:v>
      </x:c>
      <x:c r="G119" s="40" t="n">
        <x:v>756.65</x:v>
      </x:c>
      <x:c r="H119" s="40" t="n">
        <x:v>1539.87</x:v>
      </x:c>
      <x:c r="I119" s="40" t="n">
        <x:v>1392.72</x:v>
      </x:c>
      <x:c r="J119" s="40" t="n">
        <x:v>2643.37</x:v>
      </x:c>
      <x:c r="K119" s="40" t="n">
        <x:v>4094.77</x:v>
      </x:c>
      <x:c r="L119" s="40" t="n">
        <x:v>5549.33</x:v>
      </x:c>
      <x:c r="M119" s="40" t="n">
        <x:v>9486.35</x:v>
      </x:c>
      <x:c r="N119" s="40" t="n">
        <x:v>13397.03</x:v>
      </x:c>
      <x:c r="O119" s="40" t="n">
        <x:v>15126.44</x:v>
      </x:c>
      <x:c r="P119" s="40" t="n">
        <x:v>15876.91</x:v>
      </x:c>
      <x:c r="Q119" s="40" t="n">
        <x:v>21792.44</x:v>
      </x:c>
      <x:c r="R119" s="40" t="n">
        <x:v>41763.43</x:v>
      </x:c>
      <x:c r="S119" s="40" t="n">
        <x:v>33833.83</x:v>
      </x:c>
      <x:c r="T119" s="40" t="n">
        <x:v>40593.03</x:v>
      </x:c>
      <x:c r="U119" s="40" t="n">
        <x:v>49599.12</x:v>
      </x:c>
    </x:row>
    <x:row r="120">
      <x:c r="A120" s="39" t="str">
        <x:v>LNST chưa phân phối lũy kế đến cuối kỳ trước</x:v>
      </x:c>
      <x:c r="B120" s="40" t="n">
        <x:v>0</x:v>
      </x:c>
      <x:c r="C120" s="40" t="n">
        <x:v>0</x:v>
      </x:c>
      <x:c r="D120" s="40" t="n">
        <x:v>0</x:v>
      </x:c>
      <x:c r="E120" s="40" t="n">
        <x:v>0</x:v>
      </x:c>
      <x:c r="F120" s="40" t="n">
        <x:v>0</x:v>
      </x:c>
      <x:c r="G120" s="40" t="n">
        <x:v>0</x:v>
      </x:c>
      <x:c r="H120" s="40" t="n">
        <x:v>0</x:v>
      </x:c>
      <x:c r="I120" s="40" t="n">
        <x:v>0</x:v>
      </x:c>
      <x:c r="J120" s="40" t="n">
        <x:v>0</x:v>
      </x:c>
      <x:c r="K120" s="40" t="n">
        <x:v>1300.43</x:v>
      </x:c>
      <x:c r="L120" s="40" t="n">
        <x:v>2455.68</x:v>
      </x:c>
      <x:c r="M120" s="40" t="n">
        <x:v>3317.12</x:v>
      </x:c>
      <x:c r="N120" s="40" t="n">
        <x:v>5390.36</x:v>
      </x:c>
      <x:c r="O120" s="40" t="n">
        <x:v>6553.42</x:v>
      </x:c>
      <x:c r="P120" s="40" t="n">
        <x:v>8349.47</x:v>
      </x:c>
      <x:c r="Q120" s="40" t="n">
        <x:v>8342.14</x:v>
      </x:c>
      <x:c r="R120" s="40" t="n">
        <x:v>7285.28</x:v>
      </x:c>
      <x:c r="S120" s="40" t="n">
        <x:v>25350.32</x:v>
      </x:c>
      <x:c r="T120" s="40" t="n">
        <x:v>33796.17</x:v>
      </x:c>
      <x:c r="U120" s="40" t="n">
        <x:v>37624.25</x:v>
      </x:c>
    </x:row>
    <x:row r="121">
      <x:c r="A121" s="39" t="str">
        <x:v>LNST chưa phân phối kỳ này</x:v>
      </x:c>
      <x:c r="B121" s="40" t="n">
        <x:v>-41.04</x:v>
      </x:c>
      <x:c r="C121" s="40" t="n">
        <x:v>30.49</x:v>
      </x:c>
      <x:c r="D121" s="40" t="n">
        <x:v>449.75</x:v>
      </x:c>
      <x:c r="E121" s="40" t="n">
        <x:v>415.74</x:v>
      </x:c>
      <x:c r="F121" s="40" t="n">
        <x:v>1154.64</x:v>
      </x:c>
      <x:c r="G121" s="40" t="n">
        <x:v>756.65</x:v>
      </x:c>
      <x:c r="H121" s="40" t="n">
        <x:v>1539.87</x:v>
      </x:c>
      <x:c r="I121" s="40" t="n">
        <x:v>1392.72</x:v>
      </x:c>
      <x:c r="J121" s="40" t="n">
        <x:v>2643.37</x:v>
      </x:c>
      <x:c r="K121" s="40" t="n">
        <x:v>2794.34</x:v>
      </x:c>
      <x:c r="L121" s="40" t="n">
        <x:v>3093.66</x:v>
      </x:c>
      <x:c r="M121" s="40" t="n">
        <x:v>6169.23</x:v>
      </x:c>
      <x:c r="N121" s="40" t="n">
        <x:v>8006.67</x:v>
      </x:c>
      <x:c r="O121" s="40" t="n">
        <x:v>8573.01</x:v>
      </x:c>
      <x:c r="P121" s="40" t="n">
        <x:v>7527.44</x:v>
      </x:c>
      <x:c r="Q121" s="40" t="n">
        <x:v>13450.3</x:v>
      </x:c>
      <x:c r="R121" s="40" t="n">
        <x:v>34478.14</x:v>
      </x:c>
      <x:c r="S121" s="40" t="n">
        <x:v>8483.51</x:v>
      </x:c>
      <x:c r="T121" s="40" t="n">
        <x:v>6796.86</x:v>
      </x:c>
      <x:c r="U121" s="40" t="n">
        <x:v>11974.87</x:v>
      </x:c>
    </x:row>
    <x:row r="122">
      <x:c r="A122" s="39" t="str">
        <x:v>Lợi ích cổ đông không kiểm soát</x:v>
      </x:c>
      <x:c r="B122" s="40" t="n">
        <x:v>0</x:v>
      </x:c>
      <x:c r="C122" s="40" t="n">
        <x:v>0</x:v>
      </x:c>
      <x:c r="D122" s="40" t="n">
        <x:v>80.88</x:v>
      </x:c>
      <x:c r="E122" s="40" t="n">
        <x:v>234.21</x:v>
      </x:c>
      <x:c r="F122" s="40" t="n">
        <x:v>239.86</x:v>
      </x:c>
      <x:c r="G122" s="40" t="n">
        <x:v>339.89</x:v>
      </x:c>
      <x:c r="H122" s="40" t="n">
        <x:v>549.83</x:v>
      </x:c>
      <x:c r="I122" s="40" t="n">
        <x:v>492.42</x:v>
      </x:c>
      <x:c r="J122" s="40" t="n">
        <x:v>86.63</x:v>
      </x:c>
      <x:c r="K122" s="40" t="n">
        <x:v>169.36</x:v>
      </x:c>
      <x:c r="L122" s="40" t="n">
        <x:v>22.92</x:v>
      </x:c>
      <x:c r="M122" s="40" t="n">
        <x:v>105.69</x:v>
      </x:c>
      <x:c r="N122" s="40" t="n">
        <x:v>110.61</x:v>
      </x:c>
      <x:c r="O122" s="40" t="n">
        <x:v>126.96</x:v>
      </x:c>
      <x:c r="P122" s="40" t="n">
        <x:v>163.21</x:v>
      </x:c>
      <x:c r="Q122" s="40" t="n">
        <x:v>148.75</x:v>
      </x:c>
      <x:c r="R122" s="40" t="n">
        <x:v>154.79</x:v>
      </x:c>
      <x:c r="S122" s="40" t="n">
        <x:v>105.56</x:v>
      </x:c>
      <x:c r="T122" s="40" t="n">
        <x:v>65.77</x:v>
      </x:c>
      <x:c r="U122" s="40" t="n">
        <x:v>290.99</x:v>
      </x:c>
    </x:row>
    <x:row r="123">
      <x:c r="A123" s="39" t="str">
        <x:v>Vốn Ngân sách nhà nước và quỹ khác</x:v>
      </x:c>
      <x:c r="B123" s="40" t="n">
        <x:v>0</x:v>
      </x:c>
      <x:c r="C123" s="40" t="n">
        <x:v>0.32</x:v>
      </x:c>
      <x:c r="D123" s="40" t="n">
        <x:v>21.05</x:v>
      </x:c>
      <x:c r="E123" s="40" t="n">
        <x:v>40.41</x:v>
      </x:c>
      <x:c r="F123" s="40" t="n">
        <x:v>73.68</x:v>
      </x:c>
      <x:c r="G123" s="40" t="n">
        <x:v>0</x:v>
      </x:c>
      <x:c r="H123" s="40" t="n">
        <x:v>0</x:v>
      </x:c>
      <x:c r="I123" s="40" t="n">
        <x:v>0</x:v>
      </x:c>
      <x:c r="J123" s="40" t="n">
        <x:v>0</x:v>
      </x:c>
      <x:c r="K123" s="40" t="n">
        <x:v>0</x:v>
      </x:c>
      <x:c r="L123" s="40" t="n">
        <x:v>0</x:v>
      </x:c>
      <x:c r="M123" s="40" t="n">
        <x:v>0</x:v>
      </x:c>
      <x:c r="N123" s="40" t="n">
        <x:v>0</x:v>
      </x:c>
      <x:c r="O123" s="40" t="n">
        <x:v>0</x:v>
      </x:c>
      <x:c r="P123" s="40" t="n">
        <x:v>0</x:v>
      </x:c>
      <x:c r="Q123" s="40" t="n">
        <x:v>0</x:v>
      </x:c>
      <x:c r="R123" s="40" t="n">
        <x:v>0</x:v>
      </x:c>
      <x:c r="S123" s="40" t="n">
        <x:v>0</x:v>
      </x:c>
      <x:c r="T123" s="40" t="n">
        <x:v>0</x:v>
      </x:c>
      <x:c r="U123" s="40" t="n">
        <x:v>0</x:v>
      </x:c>
    </x:row>
    <x:row r="124">
      <x:c r="A124" s="39" t="str">
        <x:v>Quỹ khen thưởng, phúc lợi (trước 2010)</x:v>
      </x:c>
      <x:c r="B124" s="40" t="n">
        <x:v>0</x:v>
      </x:c>
      <x:c r="C124" s="40" t="n">
        <x:v>0</x:v>
      </x:c>
      <x:c r="D124" s="40" t="n">
        <x:v>0</x:v>
      </x:c>
      <x:c r="E124" s="40" t="n">
        <x:v>0</x:v>
      </x:c>
      <x:c r="F124" s="40" t="n">
        <x:v>0</x:v>
      </x:c>
      <x:c r="G124" s="40" t="n">
        <x:v>0</x:v>
      </x:c>
      <x:c r="H124" s="40" t="n">
        <x:v>0</x:v>
      </x:c>
      <x:c r="I124" s="40" t="n">
        <x:v>0</x:v>
      </x:c>
      <x:c r="J124" s="40" t="n">
        <x:v>0</x:v>
      </x:c>
      <x:c r="K124" s="40" t="n">
        <x:v>0</x:v>
      </x:c>
      <x:c r="L124" s="40" t="n">
        <x:v>0</x:v>
      </x:c>
      <x:c r="M124" s="40" t="n">
        <x:v>0</x:v>
      </x:c>
      <x:c r="N124" s="40" t="n">
        <x:v>0</x:v>
      </x:c>
      <x:c r="O124" s="40" t="n">
        <x:v>0</x:v>
      </x:c>
      <x:c r="P124" s="40" t="n">
        <x:v>0</x:v>
      </x:c>
      <x:c r="Q124" s="40" t="n">
        <x:v>0</x:v>
      </x:c>
      <x:c r="R124" s="40" t="n">
        <x:v>0</x:v>
      </x:c>
      <x:c r="S124" s="40" t="n">
        <x:v>0</x:v>
      </x:c>
      <x:c r="T124" s="40" t="n">
        <x:v>0</x:v>
      </x:c>
      <x:c r="U124" s="40" t="n">
        <x:v>0</x:v>
      </x:c>
    </x:row>
    <x:row r="125">
      <x:c r="A125" s="39" t="str">
        <x:v>Vốn ngân sách nhà nước</x:v>
      </x:c>
      <x:c r="B125" s="40" t="n">
        <x:v>0</x:v>
      </x:c>
      <x:c r="C125" s="40" t="n">
        <x:v>0</x:v>
      </x:c>
      <x:c r="D125" s="40" t="n">
        <x:v>0</x:v>
      </x:c>
      <x:c r="E125" s="40" t="n">
        <x:v>0</x:v>
      </x:c>
      <x:c r="F125" s="40" t="n">
        <x:v>0</x:v>
      </x:c>
      <x:c r="G125" s="40" t="n">
        <x:v>0</x:v>
      </x:c>
      <x:c r="H125" s="40" t="n">
        <x:v>0</x:v>
      </x:c>
      <x:c r="I125" s="40" t="n">
        <x:v>0</x:v>
      </x:c>
      <x:c r="J125" s="40" t="n">
        <x:v>0</x:v>
      </x:c>
      <x:c r="K125" s="40" t="n">
        <x:v>0</x:v>
      </x:c>
      <x:c r="L125" s="40" t="n">
        <x:v>0</x:v>
      </x:c>
      <x:c r="M125" s="40" t="n">
        <x:v>0</x:v>
      </x:c>
      <x:c r="N125" s="40" t="n">
        <x:v>0</x:v>
      </x:c>
      <x:c r="O125" s="40" t="n">
        <x:v>0</x:v>
      </x:c>
      <x:c r="P125" s="40" t="n">
        <x:v>0</x:v>
      </x:c>
      <x:c r="Q125" s="40" t="n">
        <x:v>0</x:v>
      </x:c>
      <x:c r="R125" s="40" t="n">
        <x:v>0</x:v>
      </x:c>
      <x:c r="S125" s="40" t="n">
        <x:v>0</x:v>
      </x:c>
      <x:c r="T125" s="40" t="n">
        <x:v>0</x:v>
      </x:c>
      <x:c r="U125" s="40" t="n">
        <x:v>0</x:v>
      </x:c>
    </x:row>
    <x:row r="126">
      <x:c r="A126" s="39" t="str">
        <x:v>Nguồn kinh phí đã hình thành TSCĐ</x:v>
      </x:c>
      <x:c r="B126" s="40" t="n">
        <x:v>0</x:v>
      </x:c>
      <x:c r="C126" s="40" t="n">
        <x:v>0</x:v>
      </x:c>
      <x:c r="D126" s="40" t="n">
        <x:v>0</x:v>
      </x:c>
      <x:c r="E126" s="40" t="n">
        <x:v>0</x:v>
      </x:c>
      <x:c r="F126" s="40" t="n">
        <x:v>0</x:v>
      </x:c>
      <x:c r="G126" s="40" t="n">
        <x:v>0</x:v>
      </x:c>
      <x:c r="H126" s="40" t="n">
        <x:v>0</x:v>
      </x:c>
      <x:c r="I126" s="40" t="n">
        <x:v>0</x:v>
      </x:c>
      <x:c r="J126" s="40" t="n">
        <x:v>0</x:v>
      </x:c>
      <x:c r="K126" s="40" t="n">
        <x:v>0</x:v>
      </x:c>
      <x:c r="L126" s="40" t="n">
        <x:v>0</x:v>
      </x:c>
      <x:c r="M126" s="40" t="n">
        <x:v>0</x:v>
      </x:c>
      <x:c r="N126" s="40" t="n">
        <x:v>0</x:v>
      </x:c>
      <x:c r="O126" s="40" t="n">
        <x:v>0</x:v>
      </x:c>
      <x:c r="P126" s="40" t="n">
        <x:v>0</x:v>
      </x:c>
      <x:c r="Q126" s="40" t="n">
        <x:v>0</x:v>
      </x:c>
      <x:c r="R126" s="40" t="n">
        <x:v>0</x:v>
      </x:c>
      <x:c r="S126" s="40" t="n">
        <x:v>0</x:v>
      </x:c>
      <x:c r="T126" s="40" t="n">
        <x:v>0</x:v>
      </x:c>
      <x:c r="U126" s="40" t="n">
        <x:v>0</x:v>
      </x:c>
    </x:row>
    <x:row r="127">
      <x:c r="A127" s="39" t="str">
        <x:v>LỢI ÍCH CỦA CỔ ĐÔNG THIỂU SỐ</x:v>
      </x:c>
      <x:c r="B127" s="40" t="n">
        <x:v>0</x:v>
      </x:c>
      <x:c r="C127" s="40" t="n">
        <x:v>0</x:v>
      </x:c>
      <x:c r="D127" s="40" t="n">
        <x:v>0</x:v>
      </x:c>
      <x:c r="E127" s="40" t="n">
        <x:v>0</x:v>
      </x:c>
      <x:c r="F127" s="40" t="n">
        <x:v>0</x:v>
      </x:c>
      <x:c r="G127" s="40" t="n">
        <x:v>0</x:v>
      </x:c>
      <x:c r="H127" s="40" t="n">
        <x:v>0</x:v>
      </x:c>
      <x:c r="I127" s="40" t="n">
        <x:v>0</x:v>
      </x:c>
      <x:c r="J127" s="40" t="n">
        <x:v>0</x:v>
      </x:c>
      <x:c r="K127" s="40" t="n">
        <x:v>0</x:v>
      </x:c>
      <x:c r="L127" s="40" t="n">
        <x:v>0</x:v>
      </x:c>
      <x:c r="M127" s="40" t="n">
        <x:v>0</x:v>
      </x:c>
      <x:c r="N127" s="40" t="n">
        <x:v>0</x:v>
      </x:c>
      <x:c r="O127" s="40" t="n">
        <x:v>0</x:v>
      </x:c>
      <x:c r="P127" s="40" t="n">
        <x:v>0</x:v>
      </x:c>
      <x:c r="Q127" s="40" t="n">
        <x:v>0</x:v>
      </x:c>
      <x:c r="R127" s="40" t="n">
        <x:v>0</x:v>
      </x:c>
      <x:c r="S127" s="40" t="n">
        <x:v>0</x:v>
      </x:c>
      <x:c r="T127" s="40" t="n">
        <x:v>0</x:v>
      </x:c>
      <x:c r="U127" s="40" t="n">
        <x:v>0</x:v>
      </x:c>
    </x:row>
    <x:row r="128">
      <x:c r="A128" s="39" t="str">
        <x:v>TỔNG CỘNG NGUỒN VỐN</x:v>
      </x:c>
      <x:c r="B128" s="40" t="n">
        <x:v>701.3</x:v>
      </x:c>
      <x:c r="C128" s="40" t="n">
        <x:v>707.62</x:v>
      </x:c>
      <x:c r="D128" s="40" t="n">
        <x:v>4756.79</x:v>
      </x:c>
      <x:c r="E128" s="40" t="n">
        <x:v>5639.37</x:v>
      </x:c>
      <x:c r="F128" s="40" t="n">
        <x:v>10243.24</x:v>
      </x:c>
      <x:c r="G128" s="40" t="n">
        <x:v>14903.66</x:v>
      </x:c>
      <x:c r="H128" s="40" t="n">
        <x:v>17524.68</x:v>
      </x:c>
      <x:c r="I128" s="40" t="n">
        <x:v>19015.76</x:v>
      </x:c>
      <x:c r="J128" s="40" t="n">
        <x:v>23076.38</x:v>
      </x:c>
      <x:c r="K128" s="40" t="n">
        <x:v>22089.1</x:v>
      </x:c>
      <x:c r="L128" s="40" t="n">
        <x:v>25506.77</x:v>
      </x:c>
      <x:c r="M128" s="40" t="n">
        <x:v>33226.55</x:v>
      </x:c>
      <x:c r="N128" s="40" t="n">
        <x:v>53022.18</x:v>
      </x:c>
      <x:c r="O128" s="40" t="n">
        <x:v>78223.01</x:v>
      </x:c>
      <x:c r="P128" s="40" t="n">
        <x:v>101776.03</x:v>
      </x:c>
      <x:c r="Q128" s="40" t="n">
        <x:v>131511.43</x:v>
      </x:c>
      <x:c r="R128" s="40" t="n">
        <x:v>178236.42</x:v>
      </x:c>
      <x:c r="S128" s="40" t="n">
        <x:v>170335.52</x:v>
      </x:c>
      <x:c r="T128" s="40" t="n">
        <x:v>187782.59</x:v>
      </x:c>
      <x:c r="U128" s="40" t="n">
        <x:v>224489.71</x:v>
      </x:c>
    </x:row>
    <x:row r="130">
      <x:c r="A130" s="62" t="str">
        <x:v>Nguồn: bộ dữ liệu Bảng cân đối kế toán Hòa Phát do giảng viên cung cấp trong cuộc trò chuyện ngày 07/09/2026. Đơn vị giữ nguyên theo file gốc.</x:v>
      </x:c>
      <x:c r="B130" s="62"/>
      <x:c r="C130" s="62"/>
      <x:c r="D130" s="62"/>
      <x:c r="E130" s="62"/>
      <x:c r="F130" s="62"/>
      <x:c r="G130" s="62"/>
      <x:c r="H130" s="62"/>
      <x:c r="I130" s="62"/>
      <x:c r="J130" s="62"/>
      <x:c r="K130" s="62"/>
      <x:c r="L130" s="62"/>
      <x:c r="M130" s="62"/>
      <x:c r="N130" s="62"/>
      <x:c r="O130" s="62"/>
      <x:c r="P130" s="62"/>
      <x:c r="Q130" s="62"/>
      <x:c r="R130" s="62"/>
      <x:c r="S130" s="62"/>
      <x:c r="T130" s="62"/>
      <x:c r="U130" s="62"/>
    </x:row>
  </x:sheetData>
  <x:mergeCells>
    <x:mergeCell ref="A130:U130"/>
  </x:mergeCells>
  <x:pageMargins left="0.7" right="0.7" top="0.75" bottom="0.75" header="0.3" footer="0.3"/>
</x:worksheet>
</file>

<file path=xl/worksheets/sheet3.xml><?xml version="1.0" encoding="utf-8"?>
<x:worksheet xmlns:x="http://schemas.openxmlformats.org/spreadsheetml/2006/main">
  <x:sheetFormatPr defaultRowHeight="15"/>
  <x:cols>
    <x:col min="1" max="1" width="38"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2" max="12" width="11" hidden="0" customWidth="1"/>
    <x:col min="13" max="13" width="11" hidden="0" customWidth="1"/>
    <x:col min="14" max="14" width="11" hidden="0" customWidth="1"/>
    <x:col min="15" max="15" width="11" hidden="0" customWidth="1"/>
    <x:col min="16" max="16" width="11" hidden="0" customWidth="1"/>
    <x:col min="17" max="17" width="11" hidden="0" customWidth="1"/>
    <x:col min="18" max="18" width="11" hidden="0" customWidth="1"/>
    <x:col min="19" max="19" width="11" hidden="0" customWidth="1"/>
    <x:col min="20" max="20" width="11" hidden="0" customWidth="1"/>
    <x:col min="21" max="21" width="11" hidden="0" customWidth="1"/>
  </x:cols>
  <x:sheetData>
    <x:row r="1">
      <x:c r="A1" s="96" t="str">
        <x:v>BÀI THỰC HÀNH PHÂN TÍCH BẢNG CÂN ĐỐI KẾ TOÁN HPG</x:v>
      </x:c>
      <x:c r="B1" s="96"/>
      <x:c r="C1" s="96"/>
      <x:c r="D1" s="96"/>
      <x:c r="E1" s="96"/>
      <x:c r="F1" s="96"/>
      <x:c r="G1" s="96"/>
      <x:c r="H1" s="96"/>
      <x:c r="I1" s="96"/>
      <x:c r="J1" s="96"/>
      <x:c r="L1" s="32" t="str">
        <x:v>BIỂU ĐỒ TỰ CẬP NHẬT SAU KHI SINH VIÊN NHẬP SỐ</x:v>
      </x:c>
      <x:c r="M1" s="32"/>
      <x:c r="N1" s="32"/>
      <x:c r="O1" s="32"/>
      <x:c r="P1" s="32"/>
      <x:c r="Q1" s="32"/>
      <x:c r="R1" s="32"/>
      <x:c r="S1" s="32"/>
    </x:row>
    <x:row r="2">
      <x:c r="A2" s="12" t="str">
        <x:v>Sinh viên nhập các khoản mục từ sheet 01_DATA_GOC vào vùng màu vàng; các chỉ tiêu bên dưới tự tính.</x:v>
      </x:c>
      <x:c r="B2" s="12"/>
      <x:c r="C2" s="12"/>
      <x:c r="D2" s="12"/>
      <x:c r="E2" s="12"/>
      <x:c r="F2" s="12"/>
      <x:c r="G2" s="12"/>
      <x:c r="H2" s="12"/>
      <x:c r="I2" s="12"/>
      <x:c r="J2" s="12"/>
      <x:c r="L2" s="11" t="str">
        <x:v>Các biểu đồ này lấy dữ liệu trực tiếp từ vùng nhập A:J.</x:v>
      </x:c>
      <x:c r="M2" s="11"/>
      <x:c r="N2" s="11"/>
      <x:c r="O2" s="11"/>
      <x:c r="P2" s="11"/>
      <x:c r="Q2" s="11"/>
      <x:c r="R2" s="11"/>
      <x:c r="S2" s="11"/>
    </x:row>
    <x:row r="3">
      <x:c r="A3" s="22"/>
      <x:c r="B3" s="22"/>
      <x:c r="C3" s="22"/>
      <x:c r="D3" s="22"/>
      <x:c r="E3" s="22"/>
      <x:c r="F3" s="22"/>
      <x:c r="G3" s="22"/>
      <x:c r="H3" s="22"/>
      <x:c r="I3" s="22"/>
      <x:c r="J3" s="22"/>
    </x:row>
    <x:row r="4">
      <x:c r="A4" s="97" t="str">
        <x:v>Chỉ tiêu</x:v>
      </x:c>
      <x:c r="B4" s="97" t="str">
        <x:v>2016</x:v>
      </x:c>
      <x:c r="C4" s="97" t="str">
        <x:v>2017</x:v>
      </x:c>
      <x:c r="D4" s="97" t="str">
        <x:v>2018</x:v>
      </x:c>
      <x:c r="E4" s="97" t="str">
        <x:v>2019</x:v>
      </x:c>
      <x:c r="F4" s="97" t="str">
        <x:v>2020</x:v>
      </x:c>
      <x:c r="G4" s="97" t="str">
        <x:v>2021</x:v>
      </x:c>
      <x:c r="H4" s="97" t="str">
        <x:v>2022</x:v>
      </x:c>
      <x:c r="I4" s="97" t="str">
        <x:v>2023</x:v>
      </x:c>
      <x:c r="J4" s="97" t="str">
        <x:v>2024</x:v>
      </x:c>
    </x:row>
    <x:row r="5">
      <x:c r="A5" s="98" t="str">
        <x:v>A. DỮ LIỆU CẦN NHẬP / LIÊN KẾT</x:v>
      </x:c>
      <x:c r="B5" s="98"/>
      <x:c r="C5" s="98"/>
      <x:c r="D5" s="98"/>
      <x:c r="E5" s="98"/>
      <x:c r="F5" s="98"/>
      <x:c r="G5" s="98"/>
      <x:c r="H5" s="98"/>
      <x:c r="I5" s="98"/>
      <x:c r="J5" s="98"/>
    </x:row>
    <x:row r="6">
      <x:c r="A6" s="22"/>
      <x:c r="B6" s="22"/>
      <x:c r="C6" s="22"/>
      <x:c r="D6" s="22"/>
      <x:c r="E6" s="22"/>
      <x:c r="F6" s="22"/>
      <x:c r="G6" s="22"/>
      <x:c r="H6" s="22"/>
      <x:c r="I6" s="22"/>
      <x:c r="J6" s="22"/>
    </x:row>
    <x:row r="7">
      <x:c r="A7" s="26" t="str">
        <x:v>Tổng tài sản</x:v>
      </x:c>
      <x:c r="B7" s="99"/>
      <x:c r="C7" s="99"/>
      <x:c r="D7" s="99"/>
      <x:c r="E7" s="99"/>
      <x:c r="F7" s="99"/>
      <x:c r="G7" s="99"/>
      <x:c r="H7" s="99"/>
      <x:c r="I7" s="99"/>
      <x:c r="J7" s="99"/>
    </x:row>
    <x:row r="8">
      <x:c r="A8" s="100" t="str">
        <x:v>Tài sản ngắn hạn</x:v>
      </x:c>
      <x:c r="B8" s="99"/>
      <x:c r="C8" s="99"/>
      <x:c r="D8" s="99"/>
      <x:c r="E8" s="99"/>
      <x:c r="F8" s="99"/>
      <x:c r="G8" s="99"/>
      <x:c r="H8" s="99"/>
      <x:c r="I8" s="99"/>
      <x:c r="J8" s="99"/>
    </x:row>
    <x:row r="9">
      <x:c r="A9" s="100" t="str">
        <x:v>Tài sản dài hạn</x:v>
      </x:c>
      <x:c r="B9" s="99"/>
      <x:c r="C9" s="99"/>
      <x:c r="D9" s="99"/>
      <x:c r="E9" s="99"/>
      <x:c r="F9" s="99"/>
      <x:c r="G9" s="99"/>
      <x:c r="H9" s="99"/>
      <x:c r="I9" s="99"/>
      <x:c r="J9" s="99"/>
    </x:row>
    <x:row r="10">
      <x:c r="A10" s="100" t="str">
        <x:v>Tiền và tương đương tiền</x:v>
      </x:c>
      <x:c r="B10" s="99"/>
      <x:c r="C10" s="99"/>
      <x:c r="D10" s="99"/>
      <x:c r="E10" s="99"/>
      <x:c r="F10" s="99"/>
      <x:c r="G10" s="99"/>
      <x:c r="H10" s="99"/>
      <x:c r="I10" s="99"/>
      <x:c r="J10" s="99"/>
    </x:row>
    <x:row r="11">
      <x:c r="A11" s="100" t="str">
        <x:v>Đầu tư ngắn hạn</x:v>
      </x:c>
      <x:c r="B11" s="99"/>
      <x:c r="C11" s="99"/>
      <x:c r="D11" s="99"/>
      <x:c r="E11" s="99"/>
      <x:c r="F11" s="99"/>
      <x:c r="G11" s="99"/>
      <x:c r="H11" s="99"/>
      <x:c r="I11" s="99"/>
      <x:c r="J11" s="99"/>
    </x:row>
    <x:row r="12">
      <x:c r="A12" s="100" t="str">
        <x:v>Các khoản phải thu</x:v>
      </x:c>
      <x:c r="B12" s="99"/>
      <x:c r="C12" s="99"/>
      <x:c r="D12" s="99"/>
      <x:c r="E12" s="99"/>
      <x:c r="F12" s="99"/>
      <x:c r="G12" s="99"/>
      <x:c r="H12" s="99"/>
      <x:c r="I12" s="99"/>
      <x:c r="J12" s="99"/>
    </x:row>
    <x:row r="13">
      <x:c r="A13" s="100" t="str">
        <x:v>Hàng tồn kho, ròng</x:v>
      </x:c>
      <x:c r="B13" s="99"/>
      <x:c r="C13" s="99"/>
      <x:c r="D13" s="99"/>
      <x:c r="E13" s="99"/>
      <x:c r="F13" s="99"/>
      <x:c r="G13" s="99"/>
      <x:c r="H13" s="99"/>
      <x:c r="I13" s="99"/>
      <x:c r="J13" s="99"/>
    </x:row>
    <x:row r="14">
      <x:c r="A14" s="100" t="str">
        <x:v>Tài sản dở dang dài hạn (XDCB/CIP)</x:v>
      </x:c>
      <x:c r="B14" s="99"/>
      <x:c r="C14" s="99"/>
      <x:c r="D14" s="99"/>
      <x:c r="E14" s="99"/>
      <x:c r="F14" s="99"/>
      <x:c r="G14" s="99"/>
      <x:c r="H14" s="99"/>
      <x:c r="I14" s="99"/>
      <x:c r="J14" s="99"/>
    </x:row>
    <x:row r="15">
      <x:c r="A15" s="26" t="str">
        <x:v>Nợ phải trả</x:v>
      </x:c>
      <x:c r="B15" s="99"/>
      <x:c r="C15" s="99"/>
      <x:c r="D15" s="99"/>
      <x:c r="E15" s="99"/>
      <x:c r="F15" s="99"/>
      <x:c r="G15" s="99"/>
      <x:c r="H15" s="99"/>
      <x:c r="I15" s="99"/>
      <x:c r="J15" s="99"/>
    </x:row>
    <x:row r="16">
      <x:c r="A16" s="100" t="str">
        <x:v>Nợ ngắn hạn</x:v>
      </x:c>
      <x:c r="B16" s="99"/>
      <x:c r="C16" s="99"/>
      <x:c r="D16" s="99"/>
      <x:c r="E16" s="99"/>
      <x:c r="F16" s="99"/>
      <x:c r="G16" s="99"/>
      <x:c r="H16" s="99"/>
      <x:c r="I16" s="99"/>
      <x:c r="J16" s="99"/>
    </x:row>
    <x:row r="17">
      <x:c r="A17" s="100" t="str">
        <x:v>Nợ dài hạn</x:v>
      </x:c>
      <x:c r="B17" s="99"/>
      <x:c r="C17" s="99"/>
      <x:c r="D17" s="99"/>
      <x:c r="E17" s="99"/>
      <x:c r="F17" s="99"/>
      <x:c r="G17" s="99"/>
      <x:c r="H17" s="99"/>
      <x:c r="I17" s="99"/>
      <x:c r="J17" s="99"/>
    </x:row>
    <x:row r="18">
      <x:c r="A18" s="100" t="str">
        <x:v>Vay ngắn hạn</x:v>
      </x:c>
      <x:c r="B18" s="99"/>
      <x:c r="C18" s="99"/>
      <x:c r="D18" s="99"/>
      <x:c r="E18" s="99"/>
      <x:c r="F18" s="99"/>
      <x:c r="G18" s="99"/>
      <x:c r="H18" s="99"/>
      <x:c r="I18" s="99"/>
      <x:c r="J18" s="99"/>
    </x:row>
    <x:row r="19">
      <x:c r="A19" s="100" t="str">
        <x:v>Vay dài hạn</x:v>
      </x:c>
      <x:c r="B19" s="99"/>
      <x:c r="C19" s="99"/>
      <x:c r="D19" s="99"/>
      <x:c r="E19" s="99"/>
      <x:c r="F19" s="99"/>
      <x:c r="G19" s="99"/>
      <x:c r="H19" s="99"/>
      <x:c r="I19" s="99"/>
      <x:c r="J19" s="99"/>
    </x:row>
    <x:row r="20">
      <x:c r="A20" s="100" t="str">
        <x:v>Phải trả người bán</x:v>
      </x:c>
      <x:c r="B20" s="99"/>
      <x:c r="C20" s="99"/>
      <x:c r="D20" s="99"/>
      <x:c r="E20" s="99"/>
      <x:c r="F20" s="99"/>
      <x:c r="G20" s="99"/>
      <x:c r="H20" s="99"/>
      <x:c r="I20" s="99"/>
      <x:c r="J20" s="99"/>
    </x:row>
    <x:row r="21">
      <x:c r="A21" s="26" t="str">
        <x:v>Vốn chủ sở hữu</x:v>
      </x:c>
      <x:c r="B21" s="99"/>
      <x:c r="C21" s="99"/>
      <x:c r="D21" s="99"/>
      <x:c r="E21" s="99"/>
      <x:c r="F21" s="99"/>
      <x:c r="G21" s="99"/>
      <x:c r="H21" s="99"/>
      <x:c r="I21" s="99"/>
      <x:c r="J21" s="99"/>
    </x:row>
    <x:row r="22">
      <x:c r="A22" s="22"/>
      <x:c r="B22" s="22"/>
      <x:c r="C22" s="22"/>
      <x:c r="D22" s="22"/>
      <x:c r="E22" s="22"/>
      <x:c r="F22" s="22"/>
      <x:c r="G22" s="22"/>
      <x:c r="H22" s="22"/>
      <x:c r="I22" s="22"/>
      <x:c r="J22" s="22"/>
    </x:row>
    <x:row r="23">
      <x:c r="A23" s="98" t="str">
        <x:v>B. CHỈ TIÊU TÍNH TOÁN</x:v>
      </x:c>
      <x:c r="B23" s="98"/>
      <x:c r="C23" s="98"/>
      <x:c r="D23" s="98"/>
      <x:c r="E23" s="98"/>
      <x:c r="F23" s="98"/>
      <x:c r="G23" s="98"/>
      <x:c r="H23" s="98"/>
      <x:c r="I23" s="98"/>
      <x:c r="J23" s="98"/>
    </x:row>
    <x:row r="24">
      <x:c r="A24" s="22" t="str">
        <x:v>Vốn lưu động ròng (NWC)</x:v>
      </x:c>
      <x:c r="B24" s="101" t="n">
        <x:f>B8-B16</x:f>
        <x:v>0</x:v>
      </x:c>
      <x:c r="C24" s="101" t="n">
        <x:f>C8-C16</x:f>
        <x:v>0</x:v>
      </x:c>
      <x:c r="D24" s="101" t="n">
        <x:f>D8-D16</x:f>
        <x:v>0</x:v>
      </x:c>
      <x:c r="E24" s="101" t="n">
        <x:f>E8-E16</x:f>
        <x:v>0</x:v>
      </x:c>
      <x:c r="F24" s="101" t="n">
        <x:f>F8-F16</x:f>
        <x:v>0</x:v>
      </x:c>
      <x:c r="G24" s="101" t="n">
        <x:f>G8-G16</x:f>
        <x:v>0</x:v>
      </x:c>
      <x:c r="H24" s="101" t="n">
        <x:f>H8-H16</x:f>
        <x:v>0</x:v>
      </x:c>
      <x:c r="I24" s="101" t="n">
        <x:f>I8-I16</x:f>
        <x:v>0</x:v>
      </x:c>
      <x:c r="J24" s="101" t="n">
        <x:f>J8-J16</x:f>
        <x:v>0</x:v>
      </x:c>
    </x:row>
    <x:row r="25">
      <x:c r="A25" s="22" t="str">
        <x:v>NWC / Tổng tài sản</x:v>
      </x:c>
      <x:c r="B25" s="102" t="str">
        <x:f>IFERROR(B24/B7,"")</x:f>
      </x:c>
      <x:c r="C25" s="102" t="str">
        <x:f>IFERROR(C24/C7,"")</x:f>
      </x:c>
      <x:c r="D25" s="102" t="str">
        <x:f>IFERROR(D24/D7,"")</x:f>
      </x:c>
      <x:c r="E25" s="102" t="str">
        <x:f>IFERROR(E24/E7,"")</x:f>
      </x:c>
      <x:c r="F25" s="102" t="str">
        <x:f>IFERROR(F24/F7,"")</x:f>
      </x:c>
      <x:c r="G25" s="102" t="str">
        <x:f>IFERROR(G24/G7,"")</x:f>
      </x:c>
      <x:c r="H25" s="102" t="str">
        <x:f>IFERROR(H24/H7,"")</x:f>
      </x:c>
      <x:c r="I25" s="102" t="str">
        <x:f>IFERROR(I24/I7,"")</x:f>
      </x:c>
      <x:c r="J25" s="102" t="str">
        <x:f>IFERROR(J24/J7,"")</x:f>
      </x:c>
    </x:row>
    <x:row r="26">
      <x:c r="A26" s="22" t="str">
        <x:v>Current ratio</x:v>
      </x:c>
      <x:c r="B26" s="103" t="str">
        <x:f>IFERROR(B8/B16,"")</x:f>
      </x:c>
      <x:c r="C26" s="103" t="str">
        <x:f>IFERROR(C8/C16,"")</x:f>
      </x:c>
      <x:c r="D26" s="103" t="str">
        <x:f>IFERROR(D8/D16,"")</x:f>
      </x:c>
      <x:c r="E26" s="103" t="str">
        <x:f>IFERROR(E8/E16,"")</x:f>
      </x:c>
      <x:c r="F26" s="103" t="str">
        <x:f>IFERROR(F8/F16,"")</x:f>
      </x:c>
      <x:c r="G26" s="103" t="str">
        <x:f>IFERROR(G8/G16,"")</x:f>
      </x:c>
      <x:c r="H26" s="103" t="str">
        <x:f>IFERROR(H8/H16,"")</x:f>
      </x:c>
      <x:c r="I26" s="103" t="str">
        <x:f>IFERROR(I8/I16,"")</x:f>
      </x:c>
      <x:c r="J26" s="103" t="str">
        <x:f>IFERROR(J8/J16,"")</x:f>
      </x:c>
    </x:row>
    <x:row r="27">
      <x:c r="A27" s="22" t="str">
        <x:v>Quick ratio</x:v>
      </x:c>
      <x:c r="B27" s="103" t="str">
        <x:f>IFERROR((B10+B11+B12)/B16,"")</x:f>
      </x:c>
      <x:c r="C27" s="103" t="str">
        <x:f>IFERROR((C10+C11+C12)/C16,"")</x:f>
      </x:c>
      <x:c r="D27" s="103" t="str">
        <x:f>IFERROR((D10+D11+D12)/D16,"")</x:f>
      </x:c>
      <x:c r="E27" s="103" t="str">
        <x:f>IFERROR((E10+E11+E12)/E16,"")</x:f>
      </x:c>
      <x:c r="F27" s="103" t="str">
        <x:f>IFERROR((F10+F11+F12)/F16,"")</x:f>
      </x:c>
      <x:c r="G27" s="103" t="str">
        <x:f>IFERROR((G10+G11+G12)/G16,"")</x:f>
      </x:c>
      <x:c r="H27" s="103" t="str">
        <x:f>IFERROR((H10+H11+H12)/H16,"")</x:f>
      </x:c>
      <x:c r="I27" s="103" t="str">
        <x:f>IFERROR((I10+I11+I12)/I16,"")</x:f>
      </x:c>
      <x:c r="J27" s="103" t="str">
        <x:f>IFERROR((J10+J11+J12)/J16,"")</x:f>
      </x:c>
    </x:row>
    <x:row r="28">
      <x:c r="A28" s="22" t="str">
        <x:v>Cash ratio</x:v>
      </x:c>
      <x:c r="B28" s="103" t="str">
        <x:f>IFERROR((B10+B11)/B16,"")</x:f>
      </x:c>
      <x:c r="C28" s="103" t="str">
        <x:f>IFERROR((C10+C11)/C16,"")</x:f>
      </x:c>
      <x:c r="D28" s="103" t="str">
        <x:f>IFERROR((D10+D11)/D16,"")</x:f>
      </x:c>
      <x:c r="E28" s="103" t="str">
        <x:f>IFERROR((E10+E11)/E16,"")</x:f>
      </x:c>
      <x:c r="F28" s="103" t="str">
        <x:f>IFERROR((F10+F11)/F16,"")</x:f>
      </x:c>
      <x:c r="G28" s="103" t="str">
        <x:f>IFERROR((G10+G11)/G16,"")</x:f>
      </x:c>
      <x:c r="H28" s="103" t="str">
        <x:f>IFERROR((H10+H11)/H16,"")</x:f>
      </x:c>
      <x:c r="I28" s="103" t="str">
        <x:f>IFERROR((I10+I11)/I16,"")</x:f>
      </x:c>
      <x:c r="J28" s="103" t="str">
        <x:f>IFERROR((J10+J11)/J16,"")</x:f>
      </x:c>
    </x:row>
    <x:row r="29">
      <x:c r="A29" s="22" t="str">
        <x:v>Tài sản ngắn hạn / Tổng tài sản</x:v>
      </x:c>
      <x:c r="B29" s="102" t="str">
        <x:f>IFERROR(B8/B7,"")</x:f>
      </x:c>
      <x:c r="C29" s="102" t="str">
        <x:f>IFERROR(C8/C7,"")</x:f>
      </x:c>
      <x:c r="D29" s="102" t="str">
        <x:f>IFERROR(D8/D7,"")</x:f>
      </x:c>
      <x:c r="E29" s="102" t="str">
        <x:f>IFERROR(E8/E7,"")</x:f>
      </x:c>
      <x:c r="F29" s="102" t="str">
        <x:f>IFERROR(F8/F7,"")</x:f>
      </x:c>
      <x:c r="G29" s="102" t="str">
        <x:f>IFERROR(G8/G7,"")</x:f>
      </x:c>
      <x:c r="H29" s="102" t="str">
        <x:f>IFERROR(H8/H7,"")</x:f>
      </x:c>
      <x:c r="I29" s="102" t="str">
        <x:f>IFERROR(I8/I7,"")</x:f>
      </x:c>
      <x:c r="J29" s="102" t="str">
        <x:f>IFERROR(J8/J7,"")</x:f>
      </x:c>
    </x:row>
    <x:row r="30">
      <x:c r="A30" s="22" t="str">
        <x:v>Tài sản dài hạn / Tổng tài sản</x:v>
      </x:c>
      <x:c r="B30" s="102" t="str">
        <x:f>IFERROR(B9/B7,"")</x:f>
      </x:c>
      <x:c r="C30" s="102" t="str">
        <x:f>IFERROR(C9/C7,"")</x:f>
      </x:c>
      <x:c r="D30" s="102" t="str">
        <x:f>IFERROR(D9/D7,"")</x:f>
      </x:c>
      <x:c r="E30" s="102" t="str">
        <x:f>IFERROR(E9/E7,"")</x:f>
      </x:c>
      <x:c r="F30" s="102" t="str">
        <x:f>IFERROR(F9/F7,"")</x:f>
      </x:c>
      <x:c r="G30" s="102" t="str">
        <x:f>IFERROR(G9/G7,"")</x:f>
      </x:c>
      <x:c r="H30" s="102" t="str">
        <x:f>IFERROR(H9/H7,"")</x:f>
      </x:c>
      <x:c r="I30" s="102" t="str">
        <x:f>IFERROR(I9/I7,"")</x:f>
      </x:c>
      <x:c r="J30" s="102" t="str">
        <x:f>IFERROR(J9/J7,"")</x:f>
      </x:c>
    </x:row>
    <x:row r="31">
      <x:c r="A31" s="22" t="str">
        <x:v>Hàng tồn kho / Tài sản ngắn hạn</x:v>
      </x:c>
      <x:c r="B31" s="102" t="str">
        <x:f>IFERROR(B13/B8,"")</x:f>
      </x:c>
      <x:c r="C31" s="102" t="str">
        <x:f>IFERROR(C13/C8,"")</x:f>
      </x:c>
      <x:c r="D31" s="102" t="str">
        <x:f>IFERROR(D13/D8,"")</x:f>
      </x:c>
      <x:c r="E31" s="102" t="str">
        <x:f>IFERROR(E13/E8,"")</x:f>
      </x:c>
      <x:c r="F31" s="102" t="str">
        <x:f>IFERROR(F13/F8,"")</x:f>
      </x:c>
      <x:c r="G31" s="102" t="str">
        <x:f>IFERROR(G13/G8,"")</x:f>
      </x:c>
      <x:c r="H31" s="102" t="str">
        <x:f>IFERROR(H13/H8,"")</x:f>
      </x:c>
      <x:c r="I31" s="102" t="str">
        <x:f>IFERROR(I13/I8,"")</x:f>
      </x:c>
      <x:c r="J31" s="102" t="str">
        <x:f>IFERROR(J13/J8,"")</x:f>
      </x:c>
    </x:row>
    <x:row r="32">
      <x:c r="A32" s="22" t="str">
        <x:v>XDCB dở dang / Tổng tài sản</x:v>
      </x:c>
      <x:c r="B32" s="102" t="str">
        <x:f>IFERROR(B14/B7,"")</x:f>
      </x:c>
      <x:c r="C32" s="102" t="str">
        <x:f>IFERROR(C14/C7,"")</x:f>
      </x:c>
      <x:c r="D32" s="102" t="str">
        <x:f>IFERROR(D14/D7,"")</x:f>
      </x:c>
      <x:c r="E32" s="102" t="str">
        <x:f>IFERROR(E14/E7,"")</x:f>
      </x:c>
      <x:c r="F32" s="102" t="str">
        <x:f>IFERROR(F14/F7,"")</x:f>
      </x:c>
      <x:c r="G32" s="102" t="str">
        <x:f>IFERROR(G14/G7,"")</x:f>
      </x:c>
      <x:c r="H32" s="102" t="str">
        <x:f>IFERROR(H14/H7,"")</x:f>
      </x:c>
      <x:c r="I32" s="102" t="str">
        <x:f>IFERROR(I14/I7,"")</x:f>
      </x:c>
      <x:c r="J32" s="102" t="str">
        <x:f>IFERROR(J14/J7,"")</x:f>
      </x:c>
    </x:row>
    <x:row r="33">
      <x:c r="A33" s="22" t="str">
        <x:v>Nợ phải trả / Tổng tài sản</x:v>
      </x:c>
      <x:c r="B33" s="102" t="str">
        <x:f>IFERROR(B15/B7,"")</x:f>
      </x:c>
      <x:c r="C33" s="102" t="str">
        <x:f>IFERROR(C15/C7,"")</x:f>
      </x:c>
      <x:c r="D33" s="102" t="str">
        <x:f>IFERROR(D15/D7,"")</x:f>
      </x:c>
      <x:c r="E33" s="102" t="str">
        <x:f>IFERROR(E15/E7,"")</x:f>
      </x:c>
      <x:c r="F33" s="102" t="str">
        <x:f>IFERROR(F15/F7,"")</x:f>
      </x:c>
      <x:c r="G33" s="102" t="str">
        <x:f>IFERROR(G15/G7,"")</x:f>
      </x:c>
      <x:c r="H33" s="102" t="str">
        <x:f>IFERROR(H15/H7,"")</x:f>
      </x:c>
      <x:c r="I33" s="102" t="str">
        <x:f>IFERROR(I15/I7,"")</x:f>
      </x:c>
      <x:c r="J33" s="102" t="str">
        <x:f>IFERROR(J15/J7,"")</x:f>
      </x:c>
    </x:row>
    <x:row r="34">
      <x:c r="A34" s="22" t="str">
        <x:v>Nợ phải trả / VCSH</x:v>
      </x:c>
      <x:c r="B34" s="103" t="str">
        <x:f>IFERROR(B15/B21,"")</x:f>
      </x:c>
      <x:c r="C34" s="103" t="str">
        <x:f>IFERROR(C15/C21,"")</x:f>
      </x:c>
      <x:c r="D34" s="103" t="str">
        <x:f>IFERROR(D15/D21,"")</x:f>
      </x:c>
      <x:c r="E34" s="103" t="str">
        <x:f>IFERROR(E15/E21,"")</x:f>
      </x:c>
      <x:c r="F34" s="103" t="str">
        <x:f>IFERROR(F15/F21,"")</x:f>
      </x:c>
      <x:c r="G34" s="103" t="str">
        <x:f>IFERROR(G15/G21,"")</x:f>
      </x:c>
      <x:c r="H34" s="103" t="str">
        <x:f>IFERROR(H15/H21,"")</x:f>
      </x:c>
      <x:c r="I34" s="103" t="str">
        <x:f>IFERROR(I15/I21,"")</x:f>
      </x:c>
      <x:c r="J34" s="103" t="str">
        <x:f>IFERROR(J15/J21,"")</x:f>
      </x:c>
    </x:row>
    <x:row r="35">
      <x:c r="A35" s="22" t="str">
        <x:v>Tổng nợ vay (Vay NH + Vay DH)</x:v>
      </x:c>
      <x:c r="B35" s="101" t="n">
        <x:f>B18+B19</x:f>
        <x:v>0</x:v>
      </x:c>
      <x:c r="C35" s="101" t="n">
        <x:f>C18+C19</x:f>
        <x:v>0</x:v>
      </x:c>
      <x:c r="D35" s="101" t="n">
        <x:f>D18+D19</x:f>
        <x:v>0</x:v>
      </x:c>
      <x:c r="E35" s="101" t="n">
        <x:f>E18+E19</x:f>
        <x:v>0</x:v>
      </x:c>
      <x:c r="F35" s="101" t="n">
        <x:f>F18+F19</x:f>
        <x:v>0</x:v>
      </x:c>
      <x:c r="G35" s="101" t="n">
        <x:f>G18+G19</x:f>
        <x:v>0</x:v>
      </x:c>
      <x:c r="H35" s="101" t="n">
        <x:f>H18+H19</x:f>
        <x:v>0</x:v>
      </x:c>
      <x:c r="I35" s="101" t="n">
        <x:f>I18+I19</x:f>
        <x:v>0</x:v>
      </x:c>
      <x:c r="J35" s="101" t="n">
        <x:f>J18+J19</x:f>
        <x:v>0</x:v>
      </x:c>
    </x:row>
    <x:row r="36">
      <x:c r="A36" s="22" t="str">
        <x:v>Nợ vay ròng</x:v>
      </x:c>
      <x:c r="B36" s="101" t="n">
        <x:f>B35-B10-B11</x:f>
        <x:v>0</x:v>
      </x:c>
      <x:c r="C36" s="101" t="n">
        <x:f>C35-C10-C11</x:f>
        <x:v>0</x:v>
      </x:c>
      <x:c r="D36" s="101" t="n">
        <x:f>D35-D10-D11</x:f>
        <x:v>0</x:v>
      </x:c>
      <x:c r="E36" s="101" t="n">
        <x:f>E35-E10-E11</x:f>
        <x:v>0</x:v>
      </x:c>
      <x:c r="F36" s="101" t="n">
        <x:f>F35-F10-F11</x:f>
        <x:v>0</x:v>
      </x:c>
      <x:c r="G36" s="101" t="n">
        <x:f>G35-G10-G11</x:f>
        <x:v>0</x:v>
      </x:c>
      <x:c r="H36" s="101" t="n">
        <x:f>H35-H10-H11</x:f>
        <x:v>0</x:v>
      </x:c>
      <x:c r="I36" s="101" t="n">
        <x:f>I35-I10-I11</x:f>
        <x:v>0</x:v>
      </x:c>
      <x:c r="J36" s="101" t="n">
        <x:f>J35-J10-J11</x:f>
        <x:v>0</x:v>
      </x:c>
    </x:row>
    <x:row r="37">
      <x:c r="A37" s="22" t="str">
        <x:v>Nợ vay ròng / VCSH</x:v>
      </x:c>
      <x:c r="B37" s="102" t="str">
        <x:f>IFERROR(B36/B21,"")</x:f>
      </x:c>
      <x:c r="C37" s="102" t="str">
        <x:f>IFERROR(C36/C21,"")</x:f>
      </x:c>
      <x:c r="D37" s="102" t="str">
        <x:f>IFERROR(D36/D21,"")</x:f>
      </x:c>
      <x:c r="E37" s="102" t="str">
        <x:f>IFERROR(E36/E21,"")</x:f>
      </x:c>
      <x:c r="F37" s="102" t="str">
        <x:f>IFERROR(F36/F21,"")</x:f>
      </x:c>
      <x:c r="G37" s="102" t="str">
        <x:f>IFERROR(G36/G21,"")</x:f>
      </x:c>
      <x:c r="H37" s="102" t="str">
        <x:f>IFERROR(H36/H21,"")</x:f>
      </x:c>
      <x:c r="I37" s="102" t="str">
        <x:f>IFERROR(I36/I21,"")</x:f>
      </x:c>
      <x:c r="J37" s="102" t="str">
        <x:f>IFERROR(J36/J21,"")</x:f>
      </x:c>
    </x:row>
    <x:row r="38">
      <x:c r="A38" s="22" t="str">
        <x:v>Vay ngắn hạn / Nợ ngắn hạn</x:v>
      </x:c>
      <x:c r="B38" s="102" t="str">
        <x:f>IFERROR(B18/B16,"")</x:f>
      </x:c>
      <x:c r="C38" s="102" t="str">
        <x:f>IFERROR(C18/C16,"")</x:f>
      </x:c>
      <x:c r="D38" s="102" t="str">
        <x:f>IFERROR(D18/D16,"")</x:f>
      </x:c>
      <x:c r="E38" s="102" t="str">
        <x:f>IFERROR(E18/E16,"")</x:f>
      </x:c>
      <x:c r="F38" s="102" t="str">
        <x:f>IFERROR(F18/F16,"")</x:f>
      </x:c>
      <x:c r="G38" s="102" t="str">
        <x:f>IFERROR(G18/G16,"")</x:f>
      </x:c>
      <x:c r="H38" s="102" t="str">
        <x:f>IFERROR(H18/H16,"")</x:f>
      </x:c>
      <x:c r="I38" s="102" t="str">
        <x:f>IFERROR(I18/I16,"")</x:f>
      </x:c>
      <x:c r="J38" s="102" t="str">
        <x:f>IFERROR(J18/J16,"")</x:f>
      </x:c>
    </x:row>
    <x:row r="39">
      <x:c r="A39" s="22" t="str">
        <x:v>Phải trả người bán / Nợ ngắn hạn</x:v>
      </x:c>
      <x:c r="B39" s="102" t="str">
        <x:f>IFERROR(B20/B16,"")</x:f>
      </x:c>
      <x:c r="C39" s="102" t="str">
        <x:f>IFERROR(C20/C16,"")</x:f>
      </x:c>
      <x:c r="D39" s="102" t="str">
        <x:f>IFERROR(D20/D16,"")</x:f>
      </x:c>
      <x:c r="E39" s="102" t="str">
        <x:f>IFERROR(E20/E16,"")</x:f>
      </x:c>
      <x:c r="F39" s="102" t="str">
        <x:f>IFERROR(F20/F16,"")</x:f>
      </x:c>
      <x:c r="G39" s="102" t="str">
        <x:f>IFERROR(G20/G16,"")</x:f>
      </x:c>
      <x:c r="H39" s="102" t="str">
        <x:f>IFERROR(H20/H16,"")</x:f>
      </x:c>
      <x:c r="I39" s="102" t="str">
        <x:f>IFERROR(I20/I16,"")</x:f>
      </x:c>
      <x:c r="J39" s="102" t="str">
        <x:f>IFERROR(J20/J16,"")</x:f>
      </x:c>
    </x:row>
    <x:row r="40">
      <x:c r="A40" s="22" t="str">
        <x:v>Vay dài hạn / Tổng nợ vay</x:v>
      </x:c>
      <x:c r="B40" s="102" t="str">
        <x:f>IFERROR(B19/B35,"")</x:f>
      </x:c>
      <x:c r="C40" s="102" t="str">
        <x:f>IFERROR(C19/C35,"")</x:f>
      </x:c>
      <x:c r="D40" s="102" t="str">
        <x:f>IFERROR(D19/D35,"")</x:f>
      </x:c>
      <x:c r="E40" s="102" t="str">
        <x:f>IFERROR(E19/E35,"")</x:f>
      </x:c>
      <x:c r="F40" s="102" t="str">
        <x:f>IFERROR(F19/F35,"")</x:f>
      </x:c>
      <x:c r="G40" s="102" t="str">
        <x:f>IFERROR(G19/G35,"")</x:f>
      </x:c>
      <x:c r="H40" s="102" t="str">
        <x:f>IFERROR(H19/H35,"")</x:f>
      </x:c>
      <x:c r="I40" s="102" t="str">
        <x:f>IFERROR(I19/I35,"")</x:f>
      </x:c>
      <x:c r="J40" s="102" t="str">
        <x:f>IFERROR(J19/J35,"")</x:f>
      </x:c>
    </x:row>
    <x:row r="41">
      <x:c r="A41" s="22" t="str">
        <x:v>Nguồn vốn thường xuyên (VCSH + Nợ DH)</x:v>
      </x:c>
      <x:c r="B41" s="101" t="n">
        <x:f>B21+B17</x:f>
        <x:v>0</x:v>
      </x:c>
      <x:c r="C41" s="101" t="n">
        <x:f>C21+C17</x:f>
        <x:v>0</x:v>
      </x:c>
      <x:c r="D41" s="101" t="n">
        <x:f>D21+D17</x:f>
        <x:v>0</x:v>
      </x:c>
      <x:c r="E41" s="101" t="n">
        <x:f>E21+E17</x:f>
        <x:v>0</x:v>
      </x:c>
      <x:c r="F41" s="101" t="n">
        <x:f>F21+F17</x:f>
        <x:v>0</x:v>
      </x:c>
      <x:c r="G41" s="101" t="n">
        <x:f>G21+G17</x:f>
        <x:v>0</x:v>
      </x:c>
      <x:c r="H41" s="101" t="n">
        <x:f>H21+H17</x:f>
        <x:v>0</x:v>
      </x:c>
      <x:c r="I41" s="101" t="n">
        <x:f>I21+I17</x:f>
        <x:v>0</x:v>
      </x:c>
      <x:c r="J41" s="101" t="n">
        <x:f>J21+J17</x:f>
        <x:v>0</x:v>
      </x:c>
    </x:row>
    <x:row r="42">
      <x:c r="A42" s="22" t="str">
        <x:v>Nguồn vốn thường xuyên – Tài sản dài hạn</x:v>
      </x:c>
      <x:c r="B42" s="101" t="n">
        <x:f>B41-B9</x:f>
        <x:v>0</x:v>
      </x:c>
      <x:c r="C42" s="101" t="n">
        <x:f>C41-C9</x:f>
        <x:v>0</x:v>
      </x:c>
      <x:c r="D42" s="101" t="n">
        <x:f>D41-D9</x:f>
        <x:v>0</x:v>
      </x:c>
      <x:c r="E42" s="101" t="n">
        <x:f>E41-E9</x:f>
        <x:v>0</x:v>
      </x:c>
      <x:c r="F42" s="101" t="n">
        <x:f>F41-F9</x:f>
        <x:v>0</x:v>
      </x:c>
      <x:c r="G42" s="101" t="n">
        <x:f>G41-G9</x:f>
        <x:v>0</x:v>
      </x:c>
      <x:c r="H42" s="101" t="n">
        <x:f>H41-H9</x:f>
        <x:v>0</x:v>
      </x:c>
      <x:c r="I42" s="101" t="n">
        <x:f>I41-I9</x:f>
        <x:v>0</x:v>
      </x:c>
      <x:c r="J42" s="101" t="n">
        <x:f>J41-J9</x:f>
        <x:v>0</x:v>
      </x:c>
    </x:row>
    <x:row r="43">
      <x:c r="A43" s="22" t="str">
        <x:v>Kiểm tra: (NVTX – TSDH) – NWC</x:v>
      </x:c>
      <x:c r="B43" s="101" t="n">
        <x:f>ROUND(B42-B24,2)</x:f>
        <x:v>0</x:v>
      </x:c>
      <x:c r="C43" s="101" t="n">
        <x:f>ROUND(C42-C24,2)</x:f>
        <x:v>0</x:v>
      </x:c>
      <x:c r="D43" s="101" t="n">
        <x:f>ROUND(D42-D24,2)</x:f>
        <x:v>0</x:v>
      </x:c>
      <x:c r="E43" s="101" t="n">
        <x:f>ROUND(E42-E24,2)</x:f>
        <x:v>0</x:v>
      </x:c>
      <x:c r="F43" s="101" t="n">
        <x:f>ROUND(F42-F24,2)</x:f>
        <x:v>0</x:v>
      </x:c>
      <x:c r="G43" s="101" t="n">
        <x:f>ROUND(G42-G24,2)</x:f>
        <x:v>0</x:v>
      </x:c>
      <x:c r="H43" s="101" t="n">
        <x:f>ROUND(H42-H24,2)</x:f>
        <x:v>0</x:v>
      </x:c>
      <x:c r="I43" s="101" t="n">
        <x:f>ROUND(I42-I24,2)</x:f>
        <x:v>0</x:v>
      </x:c>
      <x:c r="J43" s="101" t="n">
        <x:f>ROUND(J42-J24,2)</x:f>
        <x:v>0</x:v>
      </x:c>
    </x:row>
    <x:row r="44">
      <x:c r="A44" s="22" t="str">
        <x:v>Tăng trưởng Tổng tài sản (YoY)</x:v>
      </x:c>
      <x:c r="B44" s="102" t="str"/>
      <x:c r="C44" s="102" t="str">
        <x:f>IFERROR(C7/B7-1,"")</x:f>
      </x:c>
      <x:c r="D44" s="102" t="str">
        <x:f>IFERROR(D7/C7-1,"")</x:f>
      </x:c>
      <x:c r="E44" s="102" t="str">
        <x:f>IFERROR(E7/D7-1,"")</x:f>
      </x:c>
      <x:c r="F44" s="102" t="str">
        <x:f>IFERROR(F7/E7-1,"")</x:f>
      </x:c>
      <x:c r="G44" s="102" t="str">
        <x:f>IFERROR(G7/F7-1,"")</x:f>
      </x:c>
      <x:c r="H44" s="102" t="str">
        <x:f>IFERROR(H7/G7-1,"")</x:f>
      </x:c>
      <x:c r="I44" s="102" t="str">
        <x:f>IFERROR(I7/H7-1,"")</x:f>
      </x:c>
      <x:c r="J44" s="102" t="str">
        <x:f>IFERROR(J7/I7-1,"")</x:f>
      </x:c>
    </x:row>
    <x:row r="45">
      <x:c r="A45" s="22" t="str">
        <x:v>Tăng trưởng TSNH (YoY)</x:v>
      </x:c>
      <x:c r="B45" s="102" t="str"/>
      <x:c r="C45" s="102" t="str">
        <x:f>IFERROR(C8/B8-1,"")</x:f>
      </x:c>
      <x:c r="D45" s="102" t="str">
        <x:f>IFERROR(D8/C8-1,"")</x:f>
      </x:c>
      <x:c r="E45" s="102" t="str">
        <x:f>IFERROR(E8/D8-1,"")</x:f>
      </x:c>
      <x:c r="F45" s="102" t="str">
        <x:f>IFERROR(F8/E8-1,"")</x:f>
      </x:c>
      <x:c r="G45" s="102" t="str">
        <x:f>IFERROR(G8/F8-1,"")</x:f>
      </x:c>
      <x:c r="H45" s="102" t="str">
        <x:f>IFERROR(H8/G8-1,"")</x:f>
      </x:c>
      <x:c r="I45" s="102" t="str">
        <x:f>IFERROR(I8/H8-1,"")</x:f>
      </x:c>
      <x:c r="J45" s="102" t="str">
        <x:f>IFERROR(J8/I8-1,"")</x:f>
      </x:c>
    </x:row>
    <x:row r="46">
      <x:c r="A46" s="22" t="str">
        <x:v>Tăng trưởng Nợ ngắn hạn (YoY)</x:v>
      </x:c>
      <x:c r="B46" s="102" t="str"/>
      <x:c r="C46" s="102" t="str">
        <x:f>IFERROR(C16/B16-1,"")</x:f>
      </x:c>
      <x:c r="D46" s="102" t="str">
        <x:f>IFERROR(D16/C16-1,"")</x:f>
      </x:c>
      <x:c r="E46" s="102" t="str">
        <x:f>IFERROR(E16/D16-1,"")</x:f>
      </x:c>
      <x:c r="F46" s="102" t="str">
        <x:f>IFERROR(F16/E16-1,"")</x:f>
      </x:c>
      <x:c r="G46" s="102" t="str">
        <x:f>IFERROR(G16/F16-1,"")</x:f>
      </x:c>
      <x:c r="H46" s="102" t="str">
        <x:f>IFERROR(H16/G16-1,"")</x:f>
      </x:c>
      <x:c r="I46" s="102" t="str">
        <x:f>IFERROR(I16/H16-1,"")</x:f>
      </x:c>
      <x:c r="J46" s="102" t="str">
        <x:f>IFERROR(J16/I16-1,"")</x:f>
      </x:c>
    </x:row>
    <x:row r="47">
      <x:c r="A47" s="22" t="str">
        <x:v>Tăng trưởng Hàng tồn kho (YoY)</x:v>
      </x:c>
      <x:c r="B47" s="102" t="str"/>
      <x:c r="C47" s="102" t="str">
        <x:f>IFERROR(C13/B13-1,"")</x:f>
      </x:c>
      <x:c r="D47" s="102" t="str">
        <x:f>IFERROR(D13/C13-1,"")</x:f>
      </x:c>
      <x:c r="E47" s="102" t="str">
        <x:f>IFERROR(E13/D13-1,"")</x:f>
      </x:c>
      <x:c r="F47" s="102" t="str">
        <x:f>IFERROR(F13/E13-1,"")</x:f>
      </x:c>
      <x:c r="G47" s="102" t="str">
        <x:f>IFERROR(G13/F13-1,"")</x:f>
      </x:c>
      <x:c r="H47" s="102" t="str">
        <x:f>IFERROR(H13/G13-1,"")</x:f>
      </x:c>
      <x:c r="I47" s="102" t="str">
        <x:f>IFERROR(I13/H13-1,"")</x:f>
      </x:c>
      <x:c r="J47" s="102" t="str">
        <x:f>IFERROR(J13/I13-1,"")</x:f>
      </x:c>
    </x:row>
    <x:row r="48">
      <x:c r="A48" s="22" t="str">
        <x:v>Tăng trưởng XDCB dở dang (YoY)</x:v>
      </x:c>
      <x:c r="B48" s="102" t="str"/>
      <x:c r="C48" s="102" t="str">
        <x:f>IFERROR(C14/B14-1,"")</x:f>
      </x:c>
      <x:c r="D48" s="102" t="str">
        <x:f>IFERROR(D14/C14-1,"")</x:f>
      </x:c>
      <x:c r="E48" s="102" t="str">
        <x:f>IFERROR(E14/D14-1,"")</x:f>
      </x:c>
      <x:c r="F48" s="102" t="str">
        <x:f>IFERROR(F14/E14-1,"")</x:f>
      </x:c>
      <x:c r="G48" s="102" t="str">
        <x:f>IFERROR(G14/F14-1,"")</x:f>
      </x:c>
      <x:c r="H48" s="102" t="str">
        <x:f>IFERROR(H14/G14-1,"")</x:f>
      </x:c>
      <x:c r="I48" s="102" t="str">
        <x:f>IFERROR(I14/H14-1,"")</x:f>
      </x:c>
      <x:c r="J48" s="102" t="str">
        <x:f>IFERROR(J14/I14-1,"")</x:f>
      </x:c>
    </x:row>
    <x:row r="49">
      <x:c r="A49" s="22" t="str">
        <x:v>Tăng trưởng Nợ phải trả (YoY)</x:v>
      </x:c>
      <x:c r="B49" s="102" t="str"/>
      <x:c r="C49" s="102" t="str">
        <x:f>IFERROR(C15/B15-1,"")</x:f>
      </x:c>
      <x:c r="D49" s="102" t="str">
        <x:f>IFERROR(D15/C15-1,"")</x:f>
      </x:c>
      <x:c r="E49" s="102" t="str">
        <x:f>IFERROR(E15/D15-1,"")</x:f>
      </x:c>
      <x:c r="F49" s="102" t="str">
        <x:f>IFERROR(F15/E15-1,"")</x:f>
      </x:c>
      <x:c r="G49" s="102" t="str">
        <x:f>IFERROR(G15/F15-1,"")</x:f>
      </x:c>
      <x:c r="H49" s="102" t="str">
        <x:f>IFERROR(H15/G15-1,"")</x:f>
      </x:c>
      <x:c r="I49" s="102" t="str">
        <x:f>IFERROR(I15/H15-1,"")</x:f>
      </x:c>
      <x:c r="J49" s="102" t="str">
        <x:f>IFERROR(J15/I15-1,"")</x:f>
      </x:c>
    </x:row>
    <x:row r="50">
      <x:c r="A50" s="22" t="str">
        <x:v>Tăng trưởng Nợ vay ròng (YoY)</x:v>
      </x:c>
      <x:c r="B50" s="102" t="str"/>
      <x:c r="C50" s="102" t="str">
        <x:f>IFERROR(C36/B36-1,"")</x:f>
      </x:c>
      <x:c r="D50" s="102" t="str">
        <x:f>IFERROR(D36/C36-1,"")</x:f>
      </x:c>
      <x:c r="E50" s="102" t="str">
        <x:f>IFERROR(E36/D36-1,"")</x:f>
      </x:c>
      <x:c r="F50" s="102" t="str">
        <x:f>IFERROR(F36/E36-1,"")</x:f>
      </x:c>
      <x:c r="G50" s="102" t="str">
        <x:f>IFERROR(G36/F36-1,"")</x:f>
      </x:c>
      <x:c r="H50" s="102" t="str">
        <x:f>IFERROR(H36/G36-1,"")</x:f>
      </x:c>
      <x:c r="I50" s="102" t="str">
        <x:f>IFERROR(I36/H36-1,"")</x:f>
      </x:c>
      <x:c r="J50" s="102" t="str">
        <x:f>IFERROR(J36/I36-1,"")</x:f>
      </x:c>
    </x:row>
    <x:row r="51">
      <x:c r="A51" s="22"/>
      <x:c r="B51" s="22"/>
      <x:c r="C51" s="22"/>
      <x:c r="D51" s="22"/>
      <x:c r="E51" s="22"/>
      <x:c r="F51" s="22"/>
      <x:c r="G51" s="22"/>
      <x:c r="H51" s="22"/>
      <x:c r="I51" s="22"/>
      <x:c r="J51" s="22"/>
    </x:row>
    <x:row r="52">
      <x:c r="A52" s="12" t="str">
        <x:v>Lưu ý: Quick ratio trong bài được quy ước = (Tiền + Đầu tư ngắn hạn + Các khoản phải thu) / Nợ ngắn hạn. Đây là công thức thực hành để quan sát phần tài sản có tính thanh khoản cao hơn hàng tồn kho. Nợ vay ròng = Vay ngắn hạn + Vay dài hạn – Tiền – Đầu tư ngắn hạn.</x:v>
      </x:c>
      <x:c r="B52" s="12"/>
      <x:c r="C52" s="12"/>
      <x:c r="D52" s="12"/>
      <x:c r="E52" s="12"/>
      <x:c r="F52" s="12"/>
      <x:c r="G52" s="12"/>
      <x:c r="H52" s="12"/>
      <x:c r="I52" s="12"/>
      <x:c r="J52" s="12"/>
    </x:row>
    <x:row r="53">
      <x:c r="A53" s="12"/>
      <x:c r="B53" s="12"/>
      <x:c r="C53" s="12"/>
      <x:c r="D53" s="12"/>
      <x:c r="E53" s="12"/>
      <x:c r="F53" s="12"/>
      <x:c r="G53" s="12"/>
      <x:c r="H53" s="12"/>
      <x:c r="I53" s="12"/>
      <x:c r="J53" s="12"/>
    </x:row>
    <x:row r="56">
      <x:c r="L56" s="128"/>
      <x:c r="M56" s="128"/>
      <x:c r="N56" s="128"/>
      <x:c r="O56" s="128"/>
      <x:c r="P56" s="128"/>
      <x:c r="Q56" s="128"/>
      <x:c r="R56" s="128"/>
      <x:c r="S56" s="128"/>
      <x:c r="T56" s="128"/>
      <x:c r="U56"/>
    </x:row>
    <x:row r="57">
      <x:c r="L57"/>
      <x:c r="M57" s="84"/>
      <x:c r="N57" s="84"/>
      <x:c r="O57" s="84"/>
      <x:c r="P57" s="84"/>
      <x:c r="Q57" s="84"/>
      <x:c r="R57" s="84"/>
      <x:c r="S57" s="84"/>
      <x:c r="T57" s="84"/>
      <x:c r="U57" s="84"/>
    </x:row>
    <x:row r="58">
      <x:c r="L58"/>
      <x:c r="M58" s="84"/>
      <x:c r="N58" s="84"/>
      <x:c r="O58" s="84"/>
      <x:c r="P58" s="84"/>
      <x:c r="Q58" s="84"/>
      <x:c r="R58" s="84"/>
      <x:c r="S58" s="84"/>
      <x:c r="T58" s="84"/>
      <x:c r="U58" s="84"/>
    </x:row>
    <x:row r="59">
      <x:c r="L59"/>
      <x:c r="M59"/>
      <x:c r="N59"/>
      <x:c r="O59"/>
      <x:c r="P59"/>
      <x:c r="Q59"/>
      <x:c r="R59"/>
      <x:c r="S59"/>
      <x:c r="T59"/>
      <x:c r="U59"/>
    </x:row>
    <x:row r="60">
      <x:c r="L60"/>
      <x:c r="M60" s="84"/>
      <x:c r="N60" s="84"/>
      <x:c r="O60" s="84"/>
      <x:c r="P60" s="84"/>
      <x:c r="Q60" s="84"/>
      <x:c r="R60" s="84"/>
      <x:c r="S60" s="84"/>
      <x:c r="T60" s="84"/>
      <x:c r="U60" s="84"/>
    </x:row>
    <x:row r="61">
      <x:c r="L61"/>
      <x:c r="M61"/>
      <x:c r="N61"/>
      <x:c r="O61"/>
      <x:c r="P61"/>
      <x:c r="Q61"/>
      <x:c r="R61"/>
      <x:c r="S61"/>
      <x:c r="T61"/>
      <x:c r="U61"/>
    </x:row>
    <x:row r="62">
      <x:c r="L62"/>
      <x:c r="M62" s="84"/>
      <x:c r="N62" s="84"/>
      <x:c r="O62" s="84"/>
      <x:c r="P62" s="84"/>
      <x:c r="Q62" s="84"/>
      <x:c r="R62" s="84"/>
      <x:c r="S62" s="84"/>
      <x:c r="T62" s="84"/>
      <x:c r="U62" s="84"/>
    </x:row>
    <x:row r="63">
      <x:c r="L63"/>
      <x:c r="M63" s="84"/>
      <x:c r="N63" s="84"/>
      <x:c r="O63" s="84"/>
      <x:c r="P63" s="84"/>
      <x:c r="Q63" s="84"/>
      <x:c r="R63" s="84"/>
      <x:c r="S63" s="84"/>
      <x:c r="T63" s="84"/>
      <x:c r="U63" s="84"/>
    </x:row>
    <x:row r="64">
      <x:c r="L64"/>
      <x:c r="M64"/>
      <x:c r="N64"/>
      <x:c r="O64"/>
      <x:c r="P64"/>
      <x:c r="Q64"/>
      <x:c r="R64"/>
      <x:c r="S64"/>
      <x:c r="T64"/>
      <x:c r="U64"/>
    </x:row>
    <x:row r="65">
      <x:c r="L65"/>
      <x:c r="M65" s="84"/>
      <x:c r="N65" s="84"/>
      <x:c r="O65" s="84"/>
      <x:c r="P65" s="84"/>
      <x:c r="Q65" s="84"/>
      <x:c r="R65" s="84"/>
      <x:c r="S65" s="84"/>
      <x:c r="T65" s="84"/>
      <x:c r="U65" s="84"/>
    </x:row>
    <x:row r="66">
      <x:c r="L66"/>
      <x:c r="M66" s="84"/>
      <x:c r="N66" s="84"/>
      <x:c r="O66" s="84"/>
      <x:c r="P66" s="84"/>
      <x:c r="Q66" s="84"/>
      <x:c r="R66" s="84"/>
      <x:c r="S66" s="84"/>
      <x:c r="T66" s="84"/>
      <x:c r="U66" s="84"/>
    </x:row>
    <x:row r="70">
      <x:c r="L70" s="128" t="str">
        <x:v>Năm</x:v>
      </x:c>
      <x:c r="M70" s="128" t="str">
        <x:v>TSNH</x:v>
      </x:c>
      <x:c r="N70" s="128" t="str">
        <x:v>Nợ NH</x:v>
      </x:c>
      <x:c r="P70" s="128" t="str">
        <x:v>Năm</x:v>
      </x:c>
      <x:c r="Q70" s="128" t="str">
        <x:v>NWC</x:v>
      </x:c>
      <x:c r="S70" s="128" t="str">
        <x:v>Năm</x:v>
      </x:c>
      <x:c r="T70" s="128" t="str">
        <x:v>Nợ phải trả</x:v>
      </x:c>
      <x:c r="U70" s="128" t="str">
        <x:v>VCSH</x:v>
      </x:c>
      <x:c r="W70" s="128" t="str">
        <x:v>Năm</x:v>
      </x:c>
      <x:c r="X70" s="128" t="str">
        <x:v>Tổng nợ vay</x:v>
      </x:c>
      <x:c r="Y70" s="128" t="str">
        <x:v>Nợ vay ròng</x:v>
      </x:c>
    </x:row>
    <x:row r="71">
      <x:c r="L71" t="str">
        <x:v>2016</x:v>
      </x:c>
      <x:c r="M71" t="n">
        <x:f>B8</x:f>
        <x:v>0</x:v>
      </x:c>
      <x:c r="N71" t="n">
        <x:f>B16</x:f>
        <x:v>0</x:v>
      </x:c>
      <x:c r="P71" t="str">
        <x:v>2016</x:v>
      </x:c>
      <x:c r="Q71" t="n">
        <x:f>B24</x:f>
        <x:v>0</x:v>
      </x:c>
      <x:c r="S71" t="str">
        <x:v>2016</x:v>
      </x:c>
      <x:c r="T71" t="n">
        <x:f>B15</x:f>
        <x:v>0</x:v>
      </x:c>
      <x:c r="U71" t="n">
        <x:f>B21</x:f>
        <x:v>0</x:v>
      </x:c>
      <x:c r="W71" t="str">
        <x:v>2016</x:v>
      </x:c>
      <x:c r="X71" t="n">
        <x:f>B35</x:f>
        <x:v>0</x:v>
      </x:c>
      <x:c r="Y71" t="n">
        <x:f>B36</x:f>
        <x:v>0</x:v>
      </x:c>
    </x:row>
    <x:row r="72">
      <x:c r="L72" t="str">
        <x:v>2017</x:v>
      </x:c>
      <x:c r="M72" t="n">
        <x:f>C8</x:f>
        <x:v>0</x:v>
      </x:c>
      <x:c r="N72" t="n">
        <x:f>C16</x:f>
        <x:v>0</x:v>
      </x:c>
      <x:c r="P72" t="str">
        <x:v>2017</x:v>
      </x:c>
      <x:c r="Q72" t="n">
        <x:f>C24</x:f>
        <x:v>0</x:v>
      </x:c>
      <x:c r="S72" t="str">
        <x:v>2017</x:v>
      </x:c>
      <x:c r="T72" t="n">
        <x:f>C15</x:f>
        <x:v>0</x:v>
      </x:c>
      <x:c r="U72" t="n">
        <x:f>C21</x:f>
        <x:v>0</x:v>
      </x:c>
      <x:c r="W72" t="str">
        <x:v>2017</x:v>
      </x:c>
      <x:c r="X72" t="n">
        <x:f>C35</x:f>
        <x:v>0</x:v>
      </x:c>
      <x:c r="Y72" t="n">
        <x:f>C36</x:f>
        <x:v>0</x:v>
      </x:c>
    </x:row>
    <x:row r="73">
      <x:c r="L73" t="str">
        <x:v>2018</x:v>
      </x:c>
      <x:c r="M73" t="n">
        <x:f>D8</x:f>
        <x:v>0</x:v>
      </x:c>
      <x:c r="N73" t="n">
        <x:f>D16</x:f>
        <x:v>0</x:v>
      </x:c>
      <x:c r="P73" t="str">
        <x:v>2018</x:v>
      </x:c>
      <x:c r="Q73" t="n">
        <x:f>D24</x:f>
        <x:v>0</x:v>
      </x:c>
      <x:c r="S73" t="str">
        <x:v>2018</x:v>
      </x:c>
      <x:c r="T73" t="n">
        <x:f>D15</x:f>
        <x:v>0</x:v>
      </x:c>
      <x:c r="U73" t="n">
        <x:f>D21</x:f>
        <x:v>0</x:v>
      </x:c>
      <x:c r="W73" t="str">
        <x:v>2018</x:v>
      </x:c>
      <x:c r="X73" t="n">
        <x:f>D35</x:f>
        <x:v>0</x:v>
      </x:c>
      <x:c r="Y73" t="n">
        <x:f>D36</x:f>
        <x:v>0</x:v>
      </x:c>
    </x:row>
    <x:row r="74">
      <x:c r="L74" t="str">
        <x:v>2019</x:v>
      </x:c>
      <x:c r="M74" t="n">
        <x:f>E8</x:f>
        <x:v>0</x:v>
      </x:c>
      <x:c r="N74" t="n">
        <x:f>E16</x:f>
        <x:v>0</x:v>
      </x:c>
      <x:c r="P74" t="str">
        <x:v>2019</x:v>
      </x:c>
      <x:c r="Q74" t="n">
        <x:f>E24</x:f>
        <x:v>0</x:v>
      </x:c>
      <x:c r="S74" t="str">
        <x:v>2019</x:v>
      </x:c>
      <x:c r="T74" t="n">
        <x:f>E15</x:f>
        <x:v>0</x:v>
      </x:c>
      <x:c r="U74" t="n">
        <x:f>E21</x:f>
        <x:v>0</x:v>
      </x:c>
      <x:c r="W74" t="str">
        <x:v>2019</x:v>
      </x:c>
      <x:c r="X74" t="n">
        <x:f>E35</x:f>
        <x:v>0</x:v>
      </x:c>
      <x:c r="Y74" t="n">
        <x:f>E36</x:f>
        <x:v>0</x:v>
      </x:c>
    </x:row>
    <x:row r="75">
      <x:c r="L75" t="str">
        <x:v>2020</x:v>
      </x:c>
      <x:c r="M75" t="n">
        <x:f>F8</x:f>
        <x:v>0</x:v>
      </x:c>
      <x:c r="N75" t="n">
        <x:f>F16</x:f>
        <x:v>0</x:v>
      </x:c>
      <x:c r="P75" t="str">
        <x:v>2020</x:v>
      </x:c>
      <x:c r="Q75" t="n">
        <x:f>F24</x:f>
        <x:v>0</x:v>
      </x:c>
      <x:c r="S75" t="str">
        <x:v>2020</x:v>
      </x:c>
      <x:c r="T75" t="n">
        <x:f>F15</x:f>
        <x:v>0</x:v>
      </x:c>
      <x:c r="U75" t="n">
        <x:f>F21</x:f>
        <x:v>0</x:v>
      </x:c>
      <x:c r="W75" t="str">
        <x:v>2020</x:v>
      </x:c>
      <x:c r="X75" t="n">
        <x:f>F35</x:f>
        <x:v>0</x:v>
      </x:c>
      <x:c r="Y75" t="n">
        <x:f>F36</x:f>
        <x:v>0</x:v>
      </x:c>
    </x:row>
    <x:row r="76">
      <x:c r="L76" t="str">
        <x:v>2021</x:v>
      </x:c>
      <x:c r="M76" t="n">
        <x:f>G8</x:f>
        <x:v>0</x:v>
      </x:c>
      <x:c r="N76" t="n">
        <x:f>G16</x:f>
        <x:v>0</x:v>
      </x:c>
      <x:c r="P76" t="str">
        <x:v>2021</x:v>
      </x:c>
      <x:c r="Q76" t="n">
        <x:f>G24</x:f>
        <x:v>0</x:v>
      </x:c>
      <x:c r="S76" t="str">
        <x:v>2021</x:v>
      </x:c>
      <x:c r="T76" t="n">
        <x:f>G15</x:f>
        <x:v>0</x:v>
      </x:c>
      <x:c r="U76" t="n">
        <x:f>G21</x:f>
        <x:v>0</x:v>
      </x:c>
      <x:c r="W76" t="str">
        <x:v>2021</x:v>
      </x:c>
      <x:c r="X76" t="n">
        <x:f>G35</x:f>
        <x:v>0</x:v>
      </x:c>
      <x:c r="Y76" t="n">
        <x:f>G36</x:f>
        <x:v>0</x:v>
      </x:c>
    </x:row>
    <x:row r="77">
      <x:c r="L77" t="str">
        <x:v>2022</x:v>
      </x:c>
      <x:c r="M77" t="n">
        <x:f>H8</x:f>
        <x:v>0</x:v>
      </x:c>
      <x:c r="N77" t="n">
        <x:f>H16</x:f>
        <x:v>0</x:v>
      </x:c>
      <x:c r="P77" t="str">
        <x:v>2022</x:v>
      </x:c>
      <x:c r="Q77" t="n">
        <x:f>H24</x:f>
        <x:v>0</x:v>
      </x:c>
      <x:c r="S77" t="str">
        <x:v>2022</x:v>
      </x:c>
      <x:c r="T77" t="n">
        <x:f>H15</x:f>
        <x:v>0</x:v>
      </x:c>
      <x:c r="U77" t="n">
        <x:f>H21</x:f>
        <x:v>0</x:v>
      </x:c>
      <x:c r="W77" t="str">
        <x:v>2022</x:v>
      </x:c>
      <x:c r="X77" t="n">
        <x:f>H35</x:f>
        <x:v>0</x:v>
      </x:c>
      <x:c r="Y77" t="n">
        <x:f>H36</x:f>
        <x:v>0</x:v>
      </x:c>
    </x:row>
    <x:row r="78">
      <x:c r="L78" t="str">
        <x:v>2023</x:v>
      </x:c>
      <x:c r="M78" t="n">
        <x:f>I8</x:f>
        <x:v>0</x:v>
      </x:c>
      <x:c r="N78" t="n">
        <x:f>I16</x:f>
        <x:v>0</x:v>
      </x:c>
      <x:c r="P78" t="str">
        <x:v>2023</x:v>
      </x:c>
      <x:c r="Q78" t="n">
        <x:f>I24</x:f>
        <x:v>0</x:v>
      </x:c>
      <x:c r="S78" t="str">
        <x:v>2023</x:v>
      </x:c>
      <x:c r="T78" t="n">
        <x:f>I15</x:f>
        <x:v>0</x:v>
      </x:c>
      <x:c r="U78" t="n">
        <x:f>I21</x:f>
        <x:v>0</x:v>
      </x:c>
      <x:c r="W78" t="str">
        <x:v>2023</x:v>
      </x:c>
      <x:c r="X78" t="n">
        <x:f>I35</x:f>
        <x:v>0</x:v>
      </x:c>
      <x:c r="Y78" t="n">
        <x:f>I36</x:f>
        <x:v>0</x:v>
      </x:c>
    </x:row>
    <x:row r="79">
      <x:c r="L79" t="str">
        <x:v>2024</x:v>
      </x:c>
      <x:c r="M79" t="n">
        <x:f>J8</x:f>
        <x:v>0</x:v>
      </x:c>
      <x:c r="N79" t="n">
        <x:f>J16</x:f>
        <x:v>0</x:v>
      </x:c>
      <x:c r="P79" t="str">
        <x:v>2024</x:v>
      </x:c>
      <x:c r="Q79" t="n">
        <x:f>J24</x:f>
        <x:v>0</x:v>
      </x:c>
      <x:c r="S79" t="str">
        <x:v>2024</x:v>
      </x:c>
      <x:c r="T79" t="n">
        <x:f>J15</x:f>
        <x:v>0</x:v>
      </x:c>
      <x:c r="U79" t="n">
        <x:f>J21</x:f>
        <x:v>0</x:v>
      </x:c>
      <x:c r="W79" t="str">
        <x:v>2024</x:v>
      </x:c>
      <x:c r="X79" t="n">
        <x:f>J35</x:f>
        <x:v>0</x:v>
      </x:c>
      <x:c r="Y79" t="n">
        <x:f>J36</x:f>
        <x:v>0</x:v>
      </x:c>
    </x:row>
  </x:sheetData>
  <x:mergeCells>
    <x:mergeCell ref="A1:J1"/>
    <x:mergeCell ref="A2:J2"/>
    <x:mergeCell ref="A5:J5"/>
    <x:mergeCell ref="A23:J23"/>
    <x:mergeCell ref="A52:J53"/>
    <x:mergeCell ref="L1:S1"/>
    <x:mergeCell ref="L2:S2"/>
  </x:mergeCells>
  <x:conditionalFormatting sqref="B43:J43">
    <x:cfRule type="cellIs" dxfId="0" priority="1" operator="notEqual">
      <x:formula>0</x:formula>
    </x:cfRule>
  </x:conditionalFormatting>
  <x:conditionalFormatting sqref="B25:J25">
    <x:cfRule type="dataBar" priority="2">
      <x:dataBar>
        <x:cfvo type="min"/>
        <x:cfvo type="max"/>
        <x:color rgb="FFA02B93"/>
      </x:dataBar>
      <x:extLst>
        <x:ext xmlns:x14="http://schemas.microsoft.com/office/spreadsheetml/2009/9/main" uri="{B025F937-C7B1-47D3-B67F-A62EFF666E3E}">
          <x14:id>{C6EF90B1-F5B3-E5A8-A9AA-C43A9E700ED1}</x14:id>
        </x:ext>
      </x:extLst>
    </x:cfRule>
  </x:conditionalFormatting>
  <x:conditionalFormatting sqref="B33:J33">
    <x:cfRule type="dataBar" priority="3">
      <x:dataBar>
        <x:cfvo type="min"/>
        <x:cfvo type="max"/>
        <x:color rgb="FFE97132"/>
      </x:dataBar>
      <x:extLst>
        <x:ext xmlns:x14="http://schemas.microsoft.com/office/spreadsheetml/2009/9/main" uri="{B025F937-C7B1-47D3-B67F-A62EFF666E3E}">
          <x14:id>{334AA2DE-F57C-95B9-057C-A6DB2AA011A2}</x14:id>
        </x:ext>
      </x:extLst>
    </x:cfRule>
  </x:conditionalFormatting>
  <x:pageMargins left="0.7" right="0.7" top="0.75" bottom="0.75" header="0.3" footer="0.3"/>
  <x:drawing xmlns:r="http://schemas.openxmlformats.org/officeDocument/2006/relationships" r:id="Rbe08fc9158154271"/>
  <x:extLst>
    <x:ext xmlns:x14="http://schemas.microsoft.com/office/spreadsheetml/2009/9/main" xmlns:xm="http://schemas.microsoft.com/office/excel/2006/main" uri="{78C0D931-6437-407d-A8EE-F0AAD7539E65}">
      <x14:conditionalFormattings>
        <x14:conditionalFormatting>
          <x14:cfRule type="dataBar" priority="2" id="{C6EF90B1-F5B3-E5A8-A9AA-C43A9E700ED1}">
            <x14:dataBar gradient="1">
              <x14:cfvo type="min"/>
              <x14:cfvo type="max"/>
              <x14:fillColor rgb="FFA02B93"/>
            </x14:dataBar>
          </x14:cfRule>
          <xm:sqref>B25:J25</xm:sqref>
        </x14:conditionalFormatting>
        <x14:conditionalFormatting>
          <x14:cfRule type="dataBar" priority="3" id="{334AA2DE-F57C-95B9-057C-A6DB2AA011A2}">
            <x14:dataBar gradient="1">
              <x14:cfvo type="min"/>
              <x14:cfvo type="max"/>
              <x14:fillColor rgb="FFE97132"/>
            </x14:dataBar>
          </x14:cfRule>
          <xm:sqref>B33:J33</xm:sqref>
        </x14:conditionalFormatting>
      </x14:conditionalFormattings>
    </x:ext>
  </x:extLst>
</x:worksheet>
</file>

<file path=xl/worksheets/sheet4.xml><?xml version="1.0" encoding="utf-8"?>
<x:worksheet xmlns:x="http://schemas.openxmlformats.org/spreadsheetml/2006/main">
  <x:sheetFormatPr defaultRowHeight="15"/>
  <x:cols>
    <x:col min="1" max="1" width="38"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s>
  <x:sheetData>
    <x:row r="1">
      <x:c r="A1" s="96" t="str">
        <x:v>ĐÁP ÁN TÍNH TOÁN – BẢNG CÂN ĐỐI KẾ TOÁN HPG</x:v>
      </x:c>
      <x:c r="B1" s="96"/>
      <x:c r="C1" s="96"/>
      <x:c r="D1" s="96"/>
      <x:c r="E1" s="96"/>
      <x:c r="F1" s="96"/>
      <x:c r="G1" s="96"/>
      <x:c r="H1" s="96"/>
      <x:c r="I1" s="96"/>
      <x:c r="J1" s="96"/>
    </x:row>
    <x:row r="2">
      <x:c r="A2" s="12" t="str">
        <x:v>Các khoản mục được liên kết trực tiếp từ 01_DATA_GOC; dùng để đối chiếu kết quả và làm mẫu phân tích.</x:v>
      </x:c>
      <x:c r="B2" s="12"/>
      <x:c r="C2" s="12"/>
      <x:c r="D2" s="12"/>
      <x:c r="E2" s="12"/>
      <x:c r="F2" s="12"/>
      <x:c r="G2" s="12"/>
      <x:c r="H2" s="12"/>
      <x:c r="I2" s="12"/>
      <x:c r="J2" s="12"/>
    </x:row>
    <x:row r="3">
      <x:c r="A3" s="22"/>
      <x:c r="B3" s="22"/>
      <x:c r="C3" s="22"/>
      <x:c r="D3" s="22"/>
      <x:c r="E3" s="22"/>
      <x:c r="F3" s="22"/>
      <x:c r="G3" s="22"/>
      <x:c r="H3" s="22"/>
      <x:c r="I3" s="22"/>
      <x:c r="J3" s="22"/>
    </x:row>
    <x:row r="4">
      <x:c r="A4" s="97" t="str">
        <x:v>Chỉ tiêu</x:v>
      </x:c>
      <x:c r="B4" s="97" t="str">
        <x:v>2016</x:v>
      </x:c>
      <x:c r="C4" s="97" t="str">
        <x:v>2017</x:v>
      </x:c>
      <x:c r="D4" s="97" t="str">
        <x:v>2018</x:v>
      </x:c>
      <x:c r="E4" s="97" t="str">
        <x:v>2019</x:v>
      </x:c>
      <x:c r="F4" s="97" t="str">
        <x:v>2020</x:v>
      </x:c>
      <x:c r="G4" s="97" t="str">
        <x:v>2021</x:v>
      </x:c>
      <x:c r="H4" s="97" t="str">
        <x:v>2022</x:v>
      </x:c>
      <x:c r="I4" s="97" t="str">
        <x:v>2023</x:v>
      </x:c>
      <x:c r="J4" s="97" t="str">
        <x:v>2024</x:v>
      </x:c>
    </x:row>
    <x:row r="5">
      <x:c r="A5" s="98" t="str">
        <x:v>A. DỮ LIỆU CẦN NHẬP / LIÊN KẾT</x:v>
      </x:c>
      <x:c r="B5" s="98"/>
      <x:c r="C5" s="98"/>
      <x:c r="D5" s="98"/>
      <x:c r="E5" s="98"/>
      <x:c r="F5" s="98"/>
      <x:c r="G5" s="98"/>
      <x:c r="H5" s="98"/>
      <x:c r="I5" s="98"/>
      <x:c r="J5" s="98"/>
    </x:row>
    <x:row r="6">
      <x:c r="A6" s="22"/>
      <x:c r="B6" s="22"/>
      <x:c r="C6" s="22"/>
      <x:c r="D6" s="22"/>
      <x:c r="E6" s="22"/>
      <x:c r="F6" s="22"/>
      <x:c r="G6" s="22"/>
      <x:c r="H6" s="22"/>
      <x:c r="I6" s="22"/>
      <x:c r="J6" s="22"/>
    </x:row>
    <x:row r="7">
      <x:c r="A7" s="26" t="str">
        <x:v>Tổng tài sản</x:v>
      </x:c>
      <x:c r="B7" s="116" t="n">
        <x:f>'01_DATA_GOC'!M72</x:f>
        <x:v>33226.55</x:v>
      </x:c>
      <x:c r="C7" s="116" t="n">
        <x:f>'01_DATA_GOC'!N72</x:f>
        <x:v>53022.18</x:v>
      </x:c>
      <x:c r="D7" s="116" t="n">
        <x:f>'01_DATA_GOC'!O72</x:f>
        <x:v>78223.01</x:v>
      </x:c>
      <x:c r="E7" s="116" t="n">
        <x:f>'01_DATA_GOC'!P72</x:f>
        <x:v>101776.03</x:v>
      </x:c>
      <x:c r="F7" s="116" t="n">
        <x:f>'01_DATA_GOC'!Q72</x:f>
        <x:v>131511.43</x:v>
      </x:c>
      <x:c r="G7" s="116" t="n">
        <x:f>'01_DATA_GOC'!R72</x:f>
        <x:v>178236.42</x:v>
      </x:c>
      <x:c r="H7" s="116" t="n">
        <x:f>'01_DATA_GOC'!S72</x:f>
        <x:v>170335.52</x:v>
      </x:c>
      <x:c r="I7" s="116" t="n">
        <x:f>'01_DATA_GOC'!T72</x:f>
        <x:v>187782.59</x:v>
      </x:c>
      <x:c r="J7" s="116" t="n">
        <x:f>'01_DATA_GOC'!U72</x:f>
        <x:v>224489.71</x:v>
      </x:c>
    </x:row>
    <x:row r="8">
      <x:c r="A8" s="100" t="str">
        <x:v>Tài sản ngắn hạn</x:v>
      </x:c>
      <x:c r="B8" s="116" t="n">
        <x:f>'01_DATA_GOC'!M7</x:f>
        <x:v>18182.79</x:v>
      </x:c>
      <x:c r="C8" s="116" t="n">
        <x:f>'01_DATA_GOC'!N7</x:f>
        <x:v>33068.06</x:v>
      </x:c>
      <x:c r="D8" s="116" t="n">
        <x:f>'01_DATA_GOC'!O7</x:f>
        <x:v>25308.73</x:v>
      </x:c>
      <x:c r="E8" s="116" t="n">
        <x:f>'01_DATA_GOC'!P7</x:f>
        <x:v>30436.94</x:v>
      </x:c>
      <x:c r="F8" s="116" t="n">
        <x:f>'01_DATA_GOC'!Q7</x:f>
        <x:v>56747.26</x:v>
      </x:c>
      <x:c r="G8" s="116" t="n">
        <x:f>'01_DATA_GOC'!R7</x:f>
        <x:v>94154.86</x:v>
      </x:c>
      <x:c r="H8" s="116" t="n">
        <x:f>'01_DATA_GOC'!S7</x:f>
        <x:v>80514.71</x:v>
      </x:c>
      <x:c r="I8" s="116" t="n">
        <x:f>'01_DATA_GOC'!T7</x:f>
        <x:v>82716.44</x:v>
      </x:c>
      <x:c r="J8" s="116" t="n">
        <x:f>'01_DATA_GOC'!U7</x:f>
        <x:v>86674.28</x:v>
      </x:c>
    </x:row>
    <x:row r="9">
      <x:c r="A9" s="100" t="str">
        <x:v>Tài sản dài hạn</x:v>
      </x:c>
      <x:c r="B9" s="116" t="n">
        <x:f>'01_DATA_GOC'!M33</x:f>
        <x:v>15043.77</x:v>
      </x:c>
      <x:c r="C9" s="116" t="n">
        <x:f>'01_DATA_GOC'!N33</x:f>
        <x:v>19954.12</x:v>
      </x:c>
      <x:c r="D9" s="116" t="n">
        <x:f>'01_DATA_GOC'!O33</x:f>
        <x:v>52914.28</x:v>
      </x:c>
      <x:c r="E9" s="116" t="n">
        <x:f>'01_DATA_GOC'!P33</x:f>
        <x:v>71339.09</x:v>
      </x:c>
      <x:c r="F9" s="116" t="n">
        <x:f>'01_DATA_GOC'!Q33</x:f>
        <x:v>74764.18</x:v>
      </x:c>
      <x:c r="G9" s="116" t="n">
        <x:f>'01_DATA_GOC'!R33</x:f>
        <x:v>84081.56</x:v>
      </x:c>
      <x:c r="H9" s="116" t="n">
        <x:f>'01_DATA_GOC'!S33</x:f>
        <x:v>89820.81</x:v>
      </x:c>
      <x:c r="I9" s="116" t="n">
        <x:f>'01_DATA_GOC'!T33</x:f>
        <x:v>105066.15</x:v>
      </x:c>
      <x:c r="J9" s="116" t="n">
        <x:f>'01_DATA_GOC'!U33</x:f>
        <x:v>137815.43</x:v>
      </x:c>
    </x:row>
    <x:row r="10">
      <x:c r="A10" s="100" t="str">
        <x:v>Tiền và tương đương tiền</x:v>
      </x:c>
      <x:c r="B10" s="116" t="n">
        <x:f>'01_DATA_GOC'!M8</x:f>
        <x:v>4558.66</x:v>
      </x:c>
      <x:c r="C10" s="116" t="n">
        <x:f>'01_DATA_GOC'!N8</x:f>
        <x:v>4264.64</x:v>
      </x:c>
      <x:c r="D10" s="116" t="n">
        <x:f>'01_DATA_GOC'!O8</x:f>
        <x:v>2515.62</x:v>
      </x:c>
      <x:c r="E10" s="116" t="n">
        <x:f>'01_DATA_GOC'!P8</x:f>
        <x:v>4544.9</x:v>
      </x:c>
      <x:c r="F10" s="116" t="n">
        <x:f>'01_DATA_GOC'!Q8</x:f>
        <x:v>13696.1</x:v>
      </x:c>
      <x:c r="G10" s="116" t="n">
        <x:f>'01_DATA_GOC'!R8</x:f>
        <x:v>22471.38</x:v>
      </x:c>
      <x:c r="H10" s="116" t="n">
        <x:f>'01_DATA_GOC'!S8</x:f>
        <x:v>8324.59</x:v>
      </x:c>
      <x:c r="I10" s="116" t="n">
        <x:f>'01_DATA_GOC'!T8</x:f>
        <x:v>12252</x:v>
      </x:c>
      <x:c r="J10" s="116" t="n">
        <x:f>'01_DATA_GOC'!U8</x:f>
        <x:v>6887.65</x:v>
      </x:c>
    </x:row>
    <x:row r="11">
      <x:c r="A11" s="100" t="str">
        <x:v>Đầu tư ngắn hạn</x:v>
      </x:c>
      <x:c r="B11" s="116" t="n">
        <x:f>'01_DATA_GOC'!M11</x:f>
        <x:v>693.5</x:v>
      </x:c>
      <x:c r="C11" s="116" t="n">
        <x:f>'01_DATA_GOC'!N11</x:f>
        <x:v>9936.71</x:v>
      </x:c>
      <x:c r="D11" s="116" t="n">
        <x:f>'01_DATA_GOC'!O11</x:f>
        <x:v>3724.56</x:v>
      </x:c>
      <x:c r="E11" s="116" t="n">
        <x:f>'01_DATA_GOC'!P11</x:f>
        <x:v>1374.34</x:v>
      </x:c>
      <x:c r="F11" s="116" t="n">
        <x:f>'01_DATA_GOC'!Q11</x:f>
        <x:v>8126.99</x:v>
      </x:c>
      <x:c r="G11" s="116" t="n">
        <x:f>'01_DATA_GOC'!R11</x:f>
        <x:v>18236.15</x:v>
      </x:c>
      <x:c r="H11" s="116" t="n">
        <x:f>'01_DATA_GOC'!S11</x:f>
        <x:v>26268.25</x:v>
      </x:c>
      <x:c r="I11" s="116" t="n">
        <x:f>'01_DATA_GOC'!T11</x:f>
        <x:v>22177.3</x:v>
      </x:c>
      <x:c r="J11" s="116" t="n">
        <x:f>'01_DATA_GOC'!U11</x:f>
        <x:v>18974.72</x:v>
      </x:c>
    </x:row>
    <x:row r="12">
      <x:c r="A12" s="100" t="str">
        <x:v>Các khoản phải thu</x:v>
      </x:c>
      <x:c r="B12" s="116" t="n">
        <x:f>'01_DATA_GOC'!M15</x:f>
        <x:v>2394.83</x:v>
      </x:c>
      <x:c r="C12" s="116" t="n">
        <x:f>'01_DATA_GOC'!N15</x:f>
        <x:v>6555.42</x:v>
      </x:c>
      <x:c r="D12" s="116" t="n">
        <x:f>'01_DATA_GOC'!O15</x:f>
        <x:v>3210.28</x:v>
      </x:c>
      <x:c r="E12" s="116" t="n">
        <x:f>'01_DATA_GOC'!P15</x:f>
        <x:v>3561.4</x:v>
      </x:c>
      <x:c r="F12" s="116" t="n">
        <x:f>'01_DATA_GOC'!Q15</x:f>
        <x:v>6124.79</x:v>
      </x:c>
      <x:c r="G12" s="116" t="n">
        <x:f>'01_DATA_GOC'!R15</x:f>
        <x:v>7662.68</x:v>
      </x:c>
      <x:c r="H12" s="116" t="n">
        <x:f>'01_DATA_GOC'!S15</x:f>
        <x:v>9892.87</x:v>
      </x:c>
      <x:c r="I12" s="116" t="n">
        <x:f>'01_DATA_GOC'!T15</x:f>
        <x:v>10702.14</x:v>
      </x:c>
      <x:c r="J12" s="116" t="n">
        <x:f>'01_DATA_GOC'!U15</x:f>
        <x:v>7647.8</x:v>
      </x:c>
    </x:row>
    <x:row r="13">
      <x:c r="A13" s="100" t="str">
        <x:v>Hàng tồn kho, ròng</x:v>
      </x:c>
      <x:c r="B13" s="116" t="n">
        <x:f>'01_DATA_GOC'!M24</x:f>
        <x:v>10247.18</x:v>
      </x:c>
      <x:c r="C13" s="116" t="n">
        <x:f>'01_DATA_GOC'!N24</x:f>
        <x:v>11748.87</x:v>
      </x:c>
      <x:c r="D13" s="116" t="n">
        <x:f>'01_DATA_GOC'!O24</x:f>
        <x:v>14115.14</x:v>
      </x:c>
      <x:c r="E13" s="116" t="n">
        <x:f>'01_DATA_GOC'!P24</x:f>
        <x:v>19411.92</x:v>
      </x:c>
      <x:c r="F13" s="116" t="n">
        <x:f>'01_DATA_GOC'!Q24</x:f>
        <x:v>26286.82</x:v>
      </x:c>
      <x:c r="G13" s="116" t="n">
        <x:f>'01_DATA_GOC'!R24</x:f>
        <x:v>42134.49</x:v>
      </x:c>
      <x:c r="H13" s="116" t="n">
        <x:f>'01_DATA_GOC'!S24</x:f>
        <x:v>34491.11</x:v>
      </x:c>
      <x:c r="I13" s="116" t="n">
        <x:f>'01_DATA_GOC'!T24</x:f>
        <x:v>34504.49</x:v>
      </x:c>
      <x:c r="J13" s="116" t="n">
        <x:f>'01_DATA_GOC'!U24</x:f>
        <x:v>46091.22</x:v>
      </x:c>
    </x:row>
    <x:row r="14">
      <x:c r="A14" s="100" t="str">
        <x:v>Tài sản dở dang dài hạn (XDCB/CIP)</x:v>
      </x:c>
      <x:c r="B14" s="116" t="n">
        <x:f>'01_DATA_GOC'!M56</x:f>
        <x:v>1154.98</x:v>
      </x:c>
      <x:c r="C14" s="116" t="n">
        <x:f>'01_DATA_GOC'!N56</x:f>
        <x:v>5468.75</x:v>
      </x:c>
      <x:c r="D14" s="116" t="n">
        <x:f>'01_DATA_GOC'!O56</x:f>
        <x:v>38107.32</x:v>
      </x:c>
      <x:c r="E14" s="116" t="n">
        <x:f>'01_DATA_GOC'!P56</x:f>
        <x:v>37435.32</x:v>
      </x:c>
      <x:c r="F14" s="116" t="n">
        <x:f>'01_DATA_GOC'!Q56</x:f>
        <x:v>6247.21</x:v>
      </x:c>
      <x:c r="G14" s="116" t="n">
        <x:f>'01_DATA_GOC'!R56</x:f>
        <x:v>9698.7</x:v>
      </x:c>
      <x:c r="H14" s="116" t="n">
        <x:f>'01_DATA_GOC'!S56</x:f>
        <x:v>13363.27</x:v>
      </x:c>
      <x:c r="I14" s="116" t="n">
        <x:f>'01_DATA_GOC'!T56</x:f>
        <x:v>26098.93</x:v>
      </x:c>
      <x:c r="J14" s="116" t="n">
        <x:f>'01_DATA_GOC'!U56</x:f>
        <x:v>63750.72</x:v>
      </x:c>
    </x:row>
    <x:row r="15">
      <x:c r="A15" s="26" t="str">
        <x:v>Nợ phải trả</x:v>
      </x:c>
      <x:c r="B15" s="116" t="n">
        <x:f>'01_DATA_GOC'!M73</x:f>
        <x:v>13376.29</x:v>
      </x:c>
      <x:c r="C15" s="116" t="n">
        <x:f>'01_DATA_GOC'!N73</x:f>
        <x:v>20624.6</x:v>
      </x:c>
      <x:c r="D15" s="116" t="n">
        <x:f>'01_DATA_GOC'!O73</x:f>
        <x:v>37600.06</x:v>
      </x:c>
      <x:c r="E15" s="116" t="n">
        <x:f>'01_DATA_GOC'!P73</x:f>
        <x:v>53989.39</x:v>
      </x:c>
      <x:c r="F15" s="116" t="n">
        <x:f>'01_DATA_GOC'!Q73</x:f>
        <x:v>72291.65</x:v>
      </x:c>
      <x:c r="G15" s="116" t="n">
        <x:f>'01_DATA_GOC'!R73</x:f>
        <x:v>87455.8</x:v>
      </x:c>
      <x:c r="H15" s="116" t="n">
        <x:f>'01_DATA_GOC'!S73</x:f>
        <x:v>74222.58</x:v>
      </x:c>
      <x:c r="I15" s="116" t="n">
        <x:f>'01_DATA_GOC'!T73</x:f>
        <x:v>84946.17</x:v>
      </x:c>
      <x:c r="J15" s="116" t="n">
        <x:f>'01_DATA_GOC'!U73</x:f>
        <x:v>109842.25</x:v>
      </x:c>
    </x:row>
    <x:row r="16">
      <x:c r="A16" s="100" t="str">
        <x:v>Nợ ngắn hạn</x:v>
      </x:c>
      <x:c r="B16" s="116" t="n">
        <x:f>'01_DATA_GOC'!M74</x:f>
        <x:v>11985.02</x:v>
      </x:c>
      <x:c r="C16" s="116" t="n">
        <x:f>'01_DATA_GOC'!N74</x:f>
        <x:v>18519.72</x:v>
      </x:c>
      <x:c r="D16" s="116" t="n">
        <x:f>'01_DATA_GOC'!O74</x:f>
        <x:v>22636.15</x:v>
      </x:c>
      <x:c r="E16" s="116" t="n">
        <x:f>'01_DATA_GOC'!P74</x:f>
        <x:v>26984.2</x:v>
      </x:c>
      <x:c r="F16" s="116" t="n">
        <x:f>'01_DATA_GOC'!Q74</x:f>
        <x:v>51975.22</x:v>
      </x:c>
      <x:c r="G16" s="116" t="n">
        <x:f>'01_DATA_GOC'!R74</x:f>
        <x:v>73459.32</x:v>
      </x:c>
      <x:c r="H16" s="116" t="n">
        <x:f>'01_DATA_GOC'!S74</x:f>
        <x:v>62385.39</x:v>
      </x:c>
      <x:c r="I16" s="116" t="n">
        <x:f>'01_DATA_GOC'!T74</x:f>
        <x:v>71513.49</x:v>
      </x:c>
      <x:c r="J16" s="116" t="n">
        <x:f>'01_DATA_GOC'!U74</x:f>
        <x:v>75225.24</x:v>
      </x:c>
    </x:row>
    <x:row r="17">
      <x:c r="A17" s="100" t="str">
        <x:v>Nợ dài hạn</x:v>
      </x:c>
      <x:c r="B17" s="116" t="n">
        <x:f>'01_DATA_GOC'!M89</x:f>
        <x:v>1391.27</x:v>
      </x:c>
      <x:c r="C17" s="116" t="n">
        <x:f>'01_DATA_GOC'!N89</x:f>
        <x:v>2104.88</x:v>
      </x:c>
      <x:c r="D17" s="116" t="n">
        <x:f>'01_DATA_GOC'!O89</x:f>
        <x:v>14963.91</x:v>
      </x:c>
      <x:c r="E17" s="116" t="n">
        <x:f>'01_DATA_GOC'!P89</x:f>
        <x:v>27005.2</x:v>
      </x:c>
      <x:c r="F17" s="116" t="n">
        <x:f>'01_DATA_GOC'!Q89</x:f>
        <x:v>20316.43</x:v>
      </x:c>
      <x:c r="G17" s="116" t="n">
        <x:f>'01_DATA_GOC'!R89</x:f>
        <x:v>13996.48</x:v>
      </x:c>
      <x:c r="H17" s="116" t="n">
        <x:f>'01_DATA_GOC'!S89</x:f>
        <x:v>11837.19</x:v>
      </x:c>
      <x:c r="I17" s="116" t="n">
        <x:f>'01_DATA_GOC'!T89</x:f>
        <x:v>13432.67</x:v>
      </x:c>
      <x:c r="J17" s="116" t="n">
        <x:f>'01_DATA_GOC'!U89</x:f>
        <x:v>34617.01</x:v>
      </x:c>
    </x:row>
    <x:row r="18">
      <x:c r="A18" s="100" t="str">
        <x:v>Vay ngắn hạn</x:v>
      </x:c>
      <x:c r="B18" s="116" t="n">
        <x:f>'01_DATA_GOC'!M84</x:f>
        <x:v>5488.17</x:v>
      </x:c>
      <x:c r="C18" s="116" t="n">
        <x:f>'01_DATA_GOC'!N84</x:f>
        <x:v>11328.52</x:v>
      </x:c>
      <x:c r="D18" s="116" t="n">
        <x:f>'01_DATA_GOC'!O84</x:f>
        <x:v>11494.72</x:v>
      </x:c>
      <x:c r="E18" s="116" t="n">
        <x:f>'01_DATA_GOC'!P84</x:f>
        <x:v>16837.65</x:v>
      </x:c>
      <x:c r="F18" s="116" t="n">
        <x:f>'01_DATA_GOC'!Q84</x:f>
        <x:v>36798.47</x:v>
      </x:c>
      <x:c r="G18" s="116" t="n">
        <x:f>'01_DATA_GOC'!R84</x:f>
        <x:v>43747.64</x:v>
      </x:c>
      <x:c r="H18" s="116" t="n">
        <x:f>'01_DATA_GOC'!S84</x:f>
        <x:v>46748.67</x:v>
      </x:c>
      <x:c r="I18" s="116" t="n">
        <x:f>'01_DATA_GOC'!T84</x:f>
        <x:v>54981.88</x:v>
      </x:c>
      <x:c r="J18" s="116" t="n">
        <x:f>'01_DATA_GOC'!U84</x:f>
        <x:v>55882.69</x:v>
      </x:c>
    </x:row>
    <x:row r="19">
      <x:c r="A19" s="100" t="str">
        <x:v>Vay dài hạn</x:v>
      </x:c>
      <x:c r="B19" s="116" t="n">
        <x:f>'01_DATA_GOC'!M97</x:f>
        <x:v>972.2</x:v>
      </x:c>
      <x:c r="C19" s="116" t="n">
        <x:f>'01_DATA_GOC'!N97</x:f>
        <x:v>1651.49</x:v>
      </x:c>
      <x:c r="D19" s="116" t="n">
        <x:f>'01_DATA_GOC'!O97</x:f>
        <x:v>12811</x:v>
      </x:c>
      <x:c r="E19" s="116" t="n">
        <x:f>'01_DATA_GOC'!P97</x:f>
        <x:v>19842.1</x:v>
      </x:c>
      <x:c r="F19" s="116" t="n">
        <x:f>'01_DATA_GOC'!Q97</x:f>
        <x:v>17343.25</x:v>
      </x:c>
      <x:c r="G19" s="116" t="n">
        <x:f>'01_DATA_GOC'!R97</x:f>
        <x:v>13464.93</x:v>
      </x:c>
      <x:c r="H19" s="116" t="n">
        <x:f>'01_DATA_GOC'!S97</x:f>
        <x:v>11151.65</x:v>
      </x:c>
      <x:c r="I19" s="116" t="n">
        <x:f>'01_DATA_GOC'!T97</x:f>
        <x:v>10399.12</x:v>
      </x:c>
      <x:c r="J19" s="116" t="n">
        <x:f>'01_DATA_GOC'!U97</x:f>
        <x:v>27080.44</x:v>
      </x:c>
    </x:row>
    <x:row r="20">
      <x:c r="A20" s="100" t="str">
        <x:v>Phải trả người bán</x:v>
      </x:c>
      <x:c r="B20" s="116" t="n">
        <x:f>'01_DATA_GOC'!M75</x:f>
        <x:v>3733.63</x:v>
      </x:c>
      <x:c r="C20" s="116" t="n">
        <x:f>'01_DATA_GOC'!N75</x:f>
        <x:v>4226.44</x:v>
      </x:c>
      <x:c r="D20" s="116" t="n">
        <x:f>'01_DATA_GOC'!O75</x:f>
        <x:v>8706.91</x:v>
      </x:c>
      <x:c r="E20" s="116" t="n">
        <x:f>'01_DATA_GOC'!P75</x:f>
        <x:v>7507.2</x:v>
      </x:c>
      <x:c r="F20" s="116" t="n">
        <x:f>'01_DATA_GOC'!Q75</x:f>
        <x:v>10915.75</x:v>
      </x:c>
      <x:c r="G20" s="116" t="n">
        <x:f>'01_DATA_GOC'!R75</x:f>
        <x:v>23729.14</x:v>
      </x:c>
      <x:c r="H20" s="116" t="n">
        <x:f>'01_DATA_GOC'!S75</x:f>
        <x:v>11107.16</x:v>
      </x:c>
      <x:c r="I20" s="116" t="n">
        <x:f>'01_DATA_GOC'!T75</x:f>
        <x:v>12387.5</x:v>
      </x:c>
      <x:c r="J20" s="116" t="n">
        <x:f>'01_DATA_GOC'!U75</x:f>
        <x:v>14046.84</x:v>
      </x:c>
    </x:row>
    <x:row r="21">
      <x:c r="A21" s="26" t="str">
        <x:v>Vốn chủ sở hữu</x:v>
      </x:c>
      <x:c r="B21" s="116" t="n">
        <x:f>'01_DATA_GOC'!M104</x:f>
        <x:v>19850.26</x:v>
      </x:c>
      <x:c r="C21" s="116" t="n">
        <x:f>'01_DATA_GOC'!N104</x:f>
        <x:v>32397.58</x:v>
      </x:c>
      <x:c r="D21" s="116" t="n">
        <x:f>'01_DATA_GOC'!O104</x:f>
        <x:v>40622.95</x:v>
      </x:c>
      <x:c r="E21" s="116" t="n">
        <x:f>'01_DATA_GOC'!P104</x:f>
        <x:v>47786.64</x:v>
      </x:c>
      <x:c r="F21" s="116" t="n">
        <x:f>'01_DATA_GOC'!Q104</x:f>
        <x:v>59219.79</x:v>
      </x:c>
      <x:c r="G21" s="116" t="n">
        <x:f>'01_DATA_GOC'!R104</x:f>
        <x:v>90780.63</x:v>
      </x:c>
      <x:c r="H21" s="116" t="n">
        <x:f>'01_DATA_GOC'!S104</x:f>
        <x:v>96112.94</x:v>
      </x:c>
      <x:c r="I21" s="116" t="n">
        <x:f>'01_DATA_GOC'!T104</x:f>
        <x:v>102836.42</x:v>
      </x:c>
      <x:c r="J21" s="116" t="n">
        <x:f>'01_DATA_GOC'!U104</x:f>
        <x:v>114647.46</x:v>
      </x:c>
    </x:row>
    <x:row r="22">
      <x:c r="A22" s="22"/>
      <x:c r="B22" s="22"/>
      <x:c r="C22" s="22"/>
      <x:c r="D22" s="22"/>
      <x:c r="E22" s="22"/>
      <x:c r="F22" s="22"/>
      <x:c r="G22" s="22"/>
      <x:c r="H22" s="22"/>
      <x:c r="I22" s="22"/>
      <x:c r="J22" s="22"/>
    </x:row>
    <x:row r="23">
      <x:c r="A23" s="98" t="str">
        <x:v>B. CHỈ TIÊU TÍNH TOÁN</x:v>
      </x:c>
      <x:c r="B23" s="98"/>
      <x:c r="C23" s="98"/>
      <x:c r="D23" s="98"/>
      <x:c r="E23" s="98"/>
      <x:c r="F23" s="98"/>
      <x:c r="G23" s="98"/>
      <x:c r="H23" s="98"/>
      <x:c r="I23" s="98"/>
      <x:c r="J23" s="98"/>
    </x:row>
    <x:row r="24">
      <x:c r="A24" s="22" t="str">
        <x:v>Vốn lưu động ròng (NWC)</x:v>
      </x:c>
      <x:c r="B24" s="101" t="n">
        <x:f>B8-B16</x:f>
        <x:v>6197.77</x:v>
      </x:c>
      <x:c r="C24" s="101" t="n">
        <x:f>C8-C16</x:f>
        <x:v>14548.339999999997</x:v>
      </x:c>
      <x:c r="D24" s="101" t="n">
        <x:f>D8-D16</x:f>
        <x:v>2672.579999999998</x:v>
      </x:c>
      <x:c r="E24" s="101" t="n">
        <x:f>E8-E16</x:f>
        <x:v>3452.739999999998</x:v>
      </x:c>
      <x:c r="F24" s="101" t="n">
        <x:f>F8-F16</x:f>
        <x:v>4772.040000000001</x:v>
      </x:c>
      <x:c r="G24" s="101" t="n">
        <x:f>G8-G16</x:f>
        <x:v>20695.539999999994</x:v>
      </x:c>
      <x:c r="H24" s="101" t="n">
        <x:f>H8-H16</x:f>
        <x:v>18129.320000000007</x:v>
      </x:c>
      <x:c r="I24" s="101" t="n">
        <x:f>I8-I16</x:f>
        <x:v>11202.949999999997</x:v>
      </x:c>
      <x:c r="J24" s="101" t="n">
        <x:f>J8-J16</x:f>
        <x:v>11449.039999999994</x:v>
      </x:c>
    </x:row>
    <x:row r="25">
      <x:c r="A25" s="22" t="str">
        <x:v>NWC / Tổng tài sản</x:v>
      </x:c>
      <x:c r="B25" s="102" t="n">
        <x:f>IFERROR(B24/B7,"")</x:f>
        <x:v>0.1865306509402872</x:v>
      </x:c>
      <x:c r="C25" s="102" t="n">
        <x:f>IFERROR(C24/C7,"")</x:f>
        <x:v>0.2743821547888072</x:v>
      </x:c>
      <x:c r="D25" s="102" t="n">
        <x:f>IFERROR(D24/D7,"")</x:f>
        <x:v>0.034166161593628244</x:v>
      </x:c>
      <x:c r="E25" s="102" t="n">
        <x:f>IFERROR(E24/E7,"")</x:f>
        <x:v>0.033924883884741804</x:v>
      </x:c>
      <x:c r="F25" s="102" t="n">
        <x:f>IFERROR(F24/F7,"")</x:f>
        <x:v>0.036286123571160324</x:v>
      </x:c>
      <x:c r="G25" s="102" t="n">
        <x:f>IFERROR(G24/G7,"")</x:f>
        <x:v>0.11611285729370009</x:v>
      </x:c>
      <x:c r="H25" s="102" t="n">
        <x:f>IFERROR(H24/H7,"")</x:f>
        <x:v>0.10643299765075427</x:v>
      </x:c>
      <x:c r="I25" s="102" t="n">
        <x:f>IFERROR(I24/I7,"")</x:f>
        <x:v>0.059659151575233875</x:v>
      </x:c>
      <x:c r="J25" s="102" t="n">
        <x:f>IFERROR(J24/J7,"")</x:f>
        <x:v>0.05100028861011043</x:v>
      </x:c>
    </x:row>
    <x:row r="26">
      <x:c r="A26" s="22" t="str">
        <x:v>Current ratio</x:v>
      </x:c>
      <x:c r="B26" s="103" t="n">
        <x:f>IFERROR(B8/B16,"")</x:f>
        <x:v>1.5171263794303222</x:v>
      </x:c>
      <x:c r="C26" s="103" t="n">
        <x:f>IFERROR(C8/C16,"")</x:f>
        <x:v>1.785559392906588</x:v>
      </x:c>
      <x:c r="D26" s="103" t="n">
        <x:f>IFERROR(D8/D16,"")</x:f>
        <x:v>1.1180668974185097</x:v>
      </x:c>
      <x:c r="E26" s="103" t="n">
        <x:f>IFERROR(E8/E16,"")</x:f>
        <x:v>1.1279541361241021</x:v>
      </x:c>
      <x:c r="F26" s="103" t="n">
        <x:f>IFERROR(F8/F16,"")</x:f>
        <x:v>1.0918137527845</x:v>
      </x:c>
      <x:c r="G26" s="103" t="n">
        <x:f>IFERROR(G8/G16,"")</x:f>
        <x:v>1.2817279005577507</x:v>
      </x:c>
      <x:c r="H26" s="103" t="n">
        <x:f>IFERROR(H8/H16,"")</x:f>
        <x:v>1.2906020143498342</x:v>
      </x:c>
      <x:c r="I26" s="103" t="n">
        <x:f>IFERROR(I8/I16,"")</x:f>
        <x:v>1.1566550590664781</x:v>
      </x:c>
      <x:c r="J26" s="103" t="n">
        <x:f>IFERROR(J8/J16,"")</x:f>
        <x:v>1.1521967892691336</x:v>
      </x:c>
    </x:row>
    <x:row r="27">
      <x:c r="A27" s="22" t="str">
        <x:v>Quick ratio</x:v>
      </x:c>
      <x:c r="B27" s="103" t="n">
        <x:f>IFERROR((B10+B11+B12)/B16,"")</x:f>
        <x:v>0.6380456603326485</x:v>
      </x:c>
      <x:c r="C27" s="103" t="n">
        <x:f>IFERROR((C10+C11+C12)/C16,"")</x:f>
        <x:v>1.120792862959051</x:v>
      </x:c>
      <x:c r="D27" s="103" t="n">
        <x:f>IFERROR((D10+D11+D12)/D16,"")</x:f>
        <x:v>0.4174941410089613</x:v>
      </x:c>
      <x:c r="E27" s="103" t="n">
        <x:f>IFERROR((E10+E11+E12)/E16,"")</x:f>
        <x:v>0.35134041402005617</x:v>
      </x:c>
      <x:c r="F27" s="103" t="n">
        <x:f>IFERROR((F10+F11+F12)/F16,"")</x:f>
        <x:v>0.5377154728734193</x:v>
      </x:c>
      <x:c r="G27" s="103" t="n">
        <x:f>IFERROR((G10+G11+G12)/G16,"")</x:f>
        <x:v>0.6584625340936997</x:v>
      </x:c>
      <x:c r="H27" s="103" t="n">
        <x:f>IFERROR((H10+H11+H12)/H16,"")</x:f>
        <x:v>0.7130789757024841</x:v>
      </x:c>
      <x:c r="I27" s="103" t="n">
        <x:f>IFERROR((I10+I11+I12)/I16,"")</x:f>
        <x:v>0.631089882482312</x:v>
      </x:c>
      <x:c r="J27" s="103" t="n">
        <x:f>IFERROR((J10+J11+J12)/J16,"")</x:f>
        <x:v>0.44546444783692285</x:v>
      </x:c>
    </x:row>
    <x:row r="28">
      <x:c r="A28" s="22" t="str">
        <x:v>Cash ratio</x:v>
      </x:c>
      <x:c r="B28" s="103" t="n">
        <x:f>IFERROR((B10+B11)/B16,"")</x:f>
        <x:v>0.43822705343837554</x:v>
      </x:c>
      <x:c r="C28" s="103" t="n">
        <x:f>IFERROR((C10+C11)/C16,"")</x:f>
        <x:v>0.7668231485141243</x:v>
      </x:c>
      <x:c r="D28" s="103" t="n">
        <x:f>IFERROR((D10+D11)/D16,"")</x:f>
        <x:v>0.27567320414469776</x:v>
      </x:c>
      <x:c r="E28" s="103" t="n">
        <x:f>IFERROR((E10+E11)/E16,"")</x:f>
        <x:v>0.21935947702729744</x:v>
      </x:c>
      <x:c r="F28" s="103" t="n">
        <x:f>IFERROR((F10+F11)/F16,"")</x:f>
        <x:v>0.41987489422844193</x:v>
      </x:c>
      <x:c r="G28" s="103" t="n">
        <x:f>IFERROR((G10+G11)/G16,"")</x:f>
        <x:v>0.5541506509997641</x:v>
      </x:c>
      <x:c r="H28" s="103" t="n">
        <x:f>IFERROR((H10+H11)/H16,"")</x:f>
        <x:v>0.5545022640717642</x:v>
      </x:c>
      <x:c r="I28" s="103" t="n">
        <x:f>IFERROR((I10+I11)/I16,"")</x:f>
        <x:v>0.48143783781213867</x:v>
      </x:c>
      <x:c r="J28" s="103" t="n">
        <x:f>IFERROR((J10+J11)/J16,"")</x:f>
        <x:v>0.3437991025352661</x:v>
      </x:c>
    </x:row>
    <x:row r="29">
      <x:c r="A29" s="22" t="str">
        <x:v>Tài sản ngắn hạn / Tổng tài sản</x:v>
      </x:c>
      <x:c r="B29" s="102" t="n">
        <x:f>IFERROR(B8/B7,"")</x:f>
        <x:v>0.5472367730023129</x:v>
      </x:c>
      <x:c r="C29" s="102" t="n">
        <x:f>IFERROR(C8/C7,"")</x:f>
        <x:v>0.6236646625996893</x:v>
      </x:c>
      <x:c r="D29" s="102" t="n">
        <x:f>IFERROR(D8/D7,"")</x:f>
        <x:v>0.3235458466760612</x:v>
      </x:c>
      <x:c r="E29" s="102" t="n">
        <x:f>IFERROR(E8/E7,"")</x:f>
        <x:v>0.2990580395010495</x:v>
      </x:c>
      <x:c r="F29" s="102" t="n">
        <x:f>IFERROR(F8/F7,"")</x:f>
        <x:v>0.4315005927621653</x:v>
      </x:c>
      <x:c r="G29" s="102" t="n">
        <x:f>IFERROR(G8/G7,"")</x:f>
        <x:v>0.5282582538406011</x:v>
      </x:c>
      <x:c r="H29" s="102" t="n">
        <x:f>IFERROR(H8/H7,"")</x:f>
        <x:v>0.4726830317011978</x:v>
      </x:c>
      <x:c r="I29" s="102" t="n">
        <x:f>IFERROR(I8/I7,"")</x:f>
        <x:v>0.4404904629337576</x:v>
      </x:c>
      <x:c r="J29" s="102" t="n">
        <x:f>IFERROR(J8/J7,"")</x:f>
        <x:v>0.38609466776895923</x:v>
      </x:c>
    </x:row>
    <x:row r="30">
      <x:c r="A30" s="22" t="str">
        <x:v>Tài sản dài hạn / Tổng tài sản</x:v>
      </x:c>
      <x:c r="B30" s="102" t="n">
        <x:f>IFERROR(B9/B7,"")</x:f>
        <x:v>0.4527635279618257</x:v>
      </x:c>
      <x:c r="C30" s="102" t="n">
        <x:f>IFERROR(C9/C7,"")</x:f>
        <x:v>0.37633533740031055</x:v>
      </x:c>
      <x:c r="D30" s="102" t="n">
        <x:f>IFERROR(D9/D7,"")</x:f>
        <x:v>0.6764541533239389</x:v>
      </x:c>
      <x:c r="E30" s="102" t="n">
        <x:f>IFERROR(E9/E7,"")</x:f>
        <x:v>0.7009419604989504</x:v>
      </x:c>
      <x:c r="F30" s="102" t="n">
        <x:f>IFERROR(F9/F7,"")</x:f>
        <x:v>0.5684994832768528</x:v>
      </x:c>
      <x:c r="G30" s="102" t="n">
        <x:f>IFERROR(G9/G7,"")</x:f>
        <x:v>0.4717417461593988</x:v>
      </x:c>
      <x:c r="H30" s="102" t="n">
        <x:f>IFERROR(H9/H7,"")</x:f>
        <x:v>0.5273169682988023</x:v>
      </x:c>
      <x:c r="I30" s="102" t="n">
        <x:f>IFERROR(I9/I7,"")</x:f>
        <x:v>0.5595095370662424</x:v>
      </x:c>
      <x:c r="J30" s="102" t="n">
        <x:f>IFERROR(J9/J7,"")</x:f>
        <x:v>0.6139053322310408</x:v>
      </x:c>
    </x:row>
    <x:row r="31">
      <x:c r="A31" s="22" t="str">
        <x:v>Hàng tồn kho / Tài sản ngắn hạn</x:v>
      </x:c>
      <x:c r="B31" s="102" t="n">
        <x:f>IFERROR(B13/B8,"")</x:f>
        <x:v>0.5635647774626447</x:v>
      </x:c>
      <x:c r="C31" s="102" t="n">
        <x:f>IFERROR(C13/C8,"")</x:f>
        <x:v>0.3552935975076857</x:v>
      </x:c>
      <x:c r="D31" s="102" t="n">
        <x:f>IFERROR(D13/D8,"")</x:f>
        <x:v>0.5577182260824625</x:v>
      </x:c>
      <x:c r="E31" s="102" t="n">
        <x:f>IFERROR(E13/E8,"")</x:f>
        <x:v>0.6377750194336224</x:v>
      </x:c>
      <x:c r="F31" s="102" t="n">
        <x:f>IFERROR(F13/F8,"")</x:f>
        <x:v>0.46322624211283503</x:v>
      </x:c>
      <x:c r="G31" s="102" t="n">
        <x:f>IFERROR(G13/G8,"")</x:f>
        <x:v>0.44750201954524704</x:v>
      </x:c>
      <x:c r="H31" s="102" t="n">
        <x:f>IFERROR(H13/H8,"")</x:f>
        <x:v>0.42838271416490226</x:v>
      </x:c>
      <x:c r="I31" s="102" t="n">
        <x:f>IFERROR(I13/I8,"")</x:f>
        <x:v>0.41714186442259843</x:v>
      </x:c>
      <x:c r="J31" s="102" t="n">
        <x:f>IFERROR(J13/J8,"")</x:f>
        <x:v>0.5317750548374904</x:v>
      </x:c>
    </x:row>
    <x:row r="32">
      <x:c r="A32" s="22" t="str">
        <x:v>XDCB dở dang / Tổng tài sản</x:v>
      </x:c>
      <x:c r="B32" s="102" t="n">
        <x:f>IFERROR(B14/B7,"")</x:f>
        <x:v>0.03476075608210903</x:v>
      </x:c>
      <x:c r="C32" s="102" t="n">
        <x:f>IFERROR(C14/C7,"")</x:f>
        <x:v>0.10314079881287416</x:v>
      </x:c>
      <x:c r="D32" s="102" t="n">
        <x:f>IFERROR(D14/D7,"")</x:f>
        <x:v>0.48716253695683664</x:v>
      </x:c>
      <x:c r="E32" s="102" t="n">
        <x:f>IFERROR(E14/E7,"")</x:f>
        <x:v>0.3678205958711496</x:v>
      </x:c>
      <x:c r="F32" s="102" t="n">
        <x:f>IFERROR(F14/F7,"")</x:f>
        <x:v>0.047503171397345466</x:v>
      </x:c>
      <x:c r="G32" s="102" t="n">
        <x:f>IFERROR(G14/G7,"")</x:f>
        <x:v>0.05441480478568858</x:v>
      </x:c>
      <x:c r="H32" s="102" t="n">
        <x:f>IFERROR(H14/H7,"")</x:f>
        <x:v>0.07845263278029152</x:v>
      </x:c>
      <x:c r="I32" s="102" t="n">
        <x:f>IFERROR(I14/I7,"")</x:f>
        <x:v>0.13898482282090155</x:v>
      </x:c>
      <x:c r="J32" s="102" t="n">
        <x:f>IFERROR(J14/J7,"")</x:f>
        <x:v>0.28398058868711623</x:v>
      </x:c>
    </x:row>
    <x:row r="33">
      <x:c r="A33" s="22" t="str">
        <x:v>Nợ phải trả / Tổng tài sản</x:v>
      </x:c>
      <x:c r="B33" s="102" t="n">
        <x:f>IFERROR(B15/B7,"")</x:f>
        <x:v>0.40257835977554096</x:v>
      </x:c>
      <x:c r="C33" s="102" t="n">
        <x:f>IFERROR(C15/C7,"")</x:f>
        <x:v>0.3889806115101265</x:v>
      </x:c>
      <x:c r="D33" s="102" t="n">
        <x:f>IFERROR(D15/D7,"")</x:f>
        <x:v>0.4806777443107853</x:v>
      </x:c>
      <x:c r="E33" s="102" t="n">
        <x:f>IFERROR(E15/E7,"")</x:f>
        <x:v>0.530472548398675</x:v>
      </x:c>
      <x:c r="F33" s="102" t="n">
        <x:f>IFERROR(F15/F7,"")</x:f>
        <x:v>0.5496986079460926</x:v>
      </x:c>
      <x:c r="G33" s="102" t="n">
        <x:f>IFERROR(G15/G7,"")</x:f>
        <x:v>0.49067300611176995</x:v>
      </x:c>
      <x:c r="H33" s="102" t="n">
        <x:f>IFERROR(H15/H7,"")</x:f>
        <x:v>0.4357434080689689</x:v>
      </x:c>
      <x:c r="I33" s="102" t="n">
        <x:f>IFERROR(I15/I7,"")</x:f>
        <x:v>0.4523644604113725</x:v>
      </x:c>
      <x:c r="J33" s="102" t="n">
        <x:f>IFERROR(J15/J7,"")</x:f>
        <x:v>0.4892974827220366</x:v>
      </x:c>
    </x:row>
    <x:row r="34">
      <x:c r="A34" s="22" t="str">
        <x:v>Nợ phải trả / VCSH</x:v>
      </x:c>
      <x:c r="B34" s="103" t="n">
        <x:f>IFERROR(B15/B21,"")</x:f>
        <x:v>0.6738596874801641</x:v>
      </x:c>
      <x:c r="C34" s="103" t="n">
        <x:f>IFERROR(C15/C21,"")</x:f>
        <x:v>0.6366092776065372</x:v>
      </x:c>
      <x:c r="D34" s="103" t="n">
        <x:f>IFERROR(D15/D21,"")</x:f>
        <x:v>0.925586644987624</x:v>
      </x:c>
      <x:c r="E34" s="103" t="n">
        <x:f>IFERROR(E15/E21,"")</x:f>
        <x:v>1.1298009234380153</x:v>
      </x:c>
      <x:c r="F34" s="103" t="n">
        <x:f>IFERROR(F15/F21,"")</x:f>
        <x:v>1.220734656438329</x:v>
      </x:c>
      <x:c r="G34" s="103" t="n">
        <x:f>IFERROR(G15/G21,"")</x:f>
        <x:v>0.9633751164758385</x:v>
      </x:c>
      <x:c r="H34" s="103" t="n">
        <x:f>IFERROR(H15/H21,"")</x:f>
        <x:v>0.7722433628604015</x:v>
      </x:c>
      <x:c r="I34" s="103" t="n">
        <x:f>IFERROR(I15/I21,"")</x:f>
        <x:v>0.826031964162113</x:v>
      </x:c>
      <x:c r="J34" s="103" t="n">
        <x:f>IFERROR(J15/J21,"")</x:f>
        <x:v>0.9580870784228451</x:v>
      </x:c>
    </x:row>
    <x:row r="35">
      <x:c r="A35" s="22" t="str">
        <x:v>Tổng nợ vay (Vay NH + Vay DH)</x:v>
      </x:c>
      <x:c r="B35" s="101" t="n">
        <x:f>B18+B19</x:f>
        <x:v>6460.37</x:v>
      </x:c>
      <x:c r="C35" s="101" t="n">
        <x:f>C18+C19</x:f>
        <x:v>12980.01</x:v>
      </x:c>
      <x:c r="D35" s="101" t="n">
        <x:f>D18+D19</x:f>
        <x:v>24305.72</x:v>
      </x:c>
      <x:c r="E35" s="101" t="n">
        <x:f>E18+E19</x:f>
        <x:v>36679.75</x:v>
      </x:c>
      <x:c r="F35" s="101" t="n">
        <x:f>F18+F19</x:f>
        <x:v>54141.72</x:v>
      </x:c>
      <x:c r="G35" s="101" t="n">
        <x:f>G18+G19</x:f>
        <x:v>57212.57</x:v>
      </x:c>
      <x:c r="H35" s="101" t="n">
        <x:f>H18+H19</x:f>
        <x:v>57900.32</x:v>
      </x:c>
      <x:c r="I35" s="101" t="n">
        <x:f>I18+I19</x:f>
        <x:v>65381</x:v>
      </x:c>
      <x:c r="J35" s="101" t="n">
        <x:f>J18+J19</x:f>
        <x:v>82963.13</x:v>
      </x:c>
    </x:row>
    <x:row r="36">
      <x:c r="A36" s="22" t="str">
        <x:v>Nợ vay ròng</x:v>
      </x:c>
      <x:c r="B36" s="101" t="n">
        <x:f>B35-B10-B11</x:f>
        <x:v>1208.21</x:v>
      </x:c>
      <x:c r="C36" s="101" t="n">
        <x:f>C35-C10-C11</x:f>
        <x:v>-1221.3400000000001</x:v>
      </x:c>
      <x:c r="D36" s="101" t="n">
        <x:f>D35-D10-D11</x:f>
        <x:v>18065.54</x:v>
      </x:c>
      <x:c r="E36" s="101" t="n">
        <x:f>E35-E10-E11</x:f>
        <x:v>30760.51</x:v>
      </x:c>
      <x:c r="F36" s="101" t="n">
        <x:f>F35-F10-F11</x:f>
        <x:v>32318.630000000005</x:v>
      </x:c>
      <x:c r="G36" s="101" t="n">
        <x:f>G35-G10-G11</x:f>
        <x:v>16505.04</x:v>
      </x:c>
      <x:c r="H36" s="101" t="n">
        <x:f>H35-H10-H11</x:f>
        <x:v>23307.479999999996</x:v>
      </x:c>
      <x:c r="I36" s="101" t="n">
        <x:f>I35-I10-I11</x:f>
        <x:v>30951.7</x:v>
      </x:c>
      <x:c r="J36" s="101" t="n">
        <x:f>J35-J10-J11</x:f>
        <x:v>57100.76000000001</x:v>
      </x:c>
    </x:row>
    <x:row r="37">
      <x:c r="A37" s="22" t="str">
        <x:v>Nợ vay ròng / VCSH</x:v>
      </x:c>
      <x:c r="B37" s="102" t="n">
        <x:f>IFERROR(B36/B21,"")</x:f>
        <x:v>0.06086620527892331</x:v>
      </x:c>
      <x:c r="C37" s="102" t="n">
        <x:f>IFERROR(C36/C21,"")</x:f>
        <x:v>-0.0376984947641151</x:v>
      </x:c>
      <x:c r="D37" s="102" t="n">
        <x:f>IFERROR(D36/D21,"")</x:f>
        <x:v>0.44471265626942413</x:v>
      </x:c>
      <x:c r="E37" s="102" t="n">
        <x:f>IFERROR(E36/E21,"")</x:f>
        <x:v>0.6437052280721138</x:v>
      </x:c>
      <x:c r="F37" s="102" t="n">
        <x:f>IFERROR(F36/F21,"")</x:f>
        <x:v>0.54574036821137</x:v>
      </x:c>
      <x:c r="G37" s="102" t="n">
        <x:f>IFERROR(G36/G21,"")</x:f>
        <x:v>0.1818123535824768</x:v>
      </x:c>
      <x:c r="H37" s="102" t="n">
        <x:f>IFERROR(H36/H21,"")</x:f>
        <x:v>0.24250095772744018</x:v>
      </x:c>
      <x:c r="I37" s="102" t="n">
        <x:f>IFERROR(I36/I21,"")</x:f>
        <x:v>0.3009799446538493</x:v>
      </x:c>
      <x:c r="J37" s="102" t="n">
        <x:f>IFERROR(J36/J21,"")</x:f>
        <x:v>0.49805516842675807</x:v>
      </x:c>
    </x:row>
    <x:row r="38">
      <x:c r="A38" s="22" t="str">
        <x:v>Vay ngắn hạn / Nợ ngắn hạn</x:v>
      </x:c>
      <x:c r="B38" s="102" t="n">
        <x:f>IFERROR(B18/B16,"")</x:f>
        <x:v>0.45791913572109183</x:v>
      </x:c>
      <x:c r="C38" s="102" t="n">
        <x:f>IFERROR(C18/C16,"")</x:f>
        <x:v>0.6117003928785101</x:v>
      </x:c>
      <x:c r="D38" s="102" t="n">
        <x:f>IFERROR(D18/D16,"")</x:f>
        <x:v>0.5078036680265857</x:v>
      </x:c>
      <x:c r="E38" s="102" t="n">
        <x:f>IFERROR(E18/E16,"")</x:f>
        <x:v>0.6239818115786275</x:v>
      </x:c>
      <x:c r="F38" s="102" t="n">
        <x:f>IFERROR(F18/F16,"")</x:f>
        <x:v>0.7080002739767143</x:v>
      </x:c>
      <x:c r="G38" s="102" t="n">
        <x:f>IFERROR(G18/G16,"")</x:f>
        <x:v>0.5955355971168804</x:v>
      </x:c>
      <x:c r="H38" s="102" t="n">
        <x:f>IFERROR(H18/H16,"")</x:f>
        <x:v>0.7493528532882459</x:v>
      </x:c>
      <x:c r="I38" s="102" t="n">
        <x:f>IFERROR(I18/I16,"")</x:f>
        <x:v>0.7688322860484084</x:v>
      </x:c>
      <x:c r="J38" s="102" t="n">
        <x:f>IFERROR(J18/J16,"")</x:f>
        <x:v>0.7428715415198409</x:v>
      </x:c>
    </x:row>
    <x:row r="39">
      <x:c r="A39" s="22" t="str">
        <x:v>Phải trả người bán / Nợ ngắn hạn</x:v>
      </x:c>
      <x:c r="B39" s="102" t="n">
        <x:f>IFERROR(B20/B16,"")</x:f>
        <x:v>0.31152472002549847</x:v>
      </x:c>
      <x:c r="C39" s="102" t="n">
        <x:f>IFERROR(C20/C16,"")</x:f>
        <x:v>0.22821295354357407</x:v>
      </x:c>
      <x:c r="D39" s="102" t="n">
        <x:f>IFERROR(D20/D16,"")</x:f>
        <x:v>0.3846462406372108</x:v>
      </x:c>
      <x:c r="E39" s="102" t="n">
        <x:f>IFERROR(E20/E16,"")</x:f>
        <x:v>0.2782072472039193</x:v>
      </x:c>
      <x:c r="F39" s="102" t="n">
        <x:f>IFERROR(F20/F16,"")</x:f>
        <x:v>0.21001835105267472</x:v>
      </x:c>
      <x:c r="G39" s="102" t="n">
        <x:f>IFERROR(G20/G16,"")</x:f>
        <x:v>0.32302422619757437</x:v>
      </x:c>
      <x:c r="H39" s="102" t="n">
        <x:f>IFERROR(H20/H16,"")</x:f>
        <x:v>0.17804104454584638</x:v>
      </x:c>
      <x:c r="I39" s="102" t="n">
        <x:f>IFERROR(I20/I16,"")</x:f>
        <x:v>0.1732190667802676</x:v>
      </x:c>
      <x:c r="J39" s="102" t="n">
        <x:f>IFERROR(J20/J16,"")</x:f>
        <x:v>0.18673041122899706</x:v>
      </x:c>
    </x:row>
    <x:row r="40">
      <x:c r="A40" s="22" t="str">
        <x:v>Vay dài hạn / Tổng nợ vay</x:v>
      </x:c>
      <x:c r="B40" s="102" t="n">
        <x:f>IFERROR(B19/B35,"")</x:f>
        <x:v>0.15048673682776684</x:v>
      </x:c>
      <x:c r="C40" s="102" t="n">
        <x:f>IFERROR(C19/C35,"")</x:f>
        <x:v>0.12723333803286746</x:v>
      </x:c>
      <x:c r="D40" s="102" t="n">
        <x:f>IFERROR(D19/D35,"")</x:f>
        <x:v>0.5270775768008518</x:v>
      </x:c>
      <x:c r="E40" s="102" t="n">
        <x:f>IFERROR(E19/E35,"")</x:f>
        <x:v>0.5409551591818373</x:v>
      </x:c>
      <x:c r="F40" s="102" t="n">
        <x:f>IFERROR(F19/F35,"")</x:f>
        <x:v>0.32033060641590255</x:v>
      </x:c>
      <x:c r="G40" s="102" t="n">
        <x:f>IFERROR(G19/G35,"")</x:f>
        <x:v>0.2353491549147329</x:v>
      </x:c>
      <x:c r="H40" s="102" t="n">
        <x:f>IFERROR(H19/H35,"")</x:f>
        <x:v>0.192600835366713</x:v>
      </x:c>
      <x:c r="I40" s="102" t="n">
        <x:f>IFERROR(I19/I35,"")</x:f>
        <x:v>0.1590541594652881</x:v>
      </x:c>
      <x:c r="J40" s="102" t="n">
        <x:f>IFERROR(J19/J35,"")</x:f>
        <x:v>0.3264153606547872</x:v>
      </x:c>
    </x:row>
    <x:row r="41">
      <x:c r="A41" s="22" t="str">
        <x:v>Nguồn vốn thường xuyên (VCSH + Nợ DH)</x:v>
      </x:c>
      <x:c r="B41" s="101" t="n">
        <x:f>B21+B17</x:f>
        <x:v>21241.53</x:v>
      </x:c>
      <x:c r="C41" s="101" t="n">
        <x:f>C21+C17</x:f>
        <x:v>34502.46</x:v>
      </x:c>
      <x:c r="D41" s="101" t="n">
        <x:f>D21+D17</x:f>
        <x:v>55586.86</x:v>
      </x:c>
      <x:c r="E41" s="101" t="n">
        <x:f>E21+E17</x:f>
        <x:v>74791.84</x:v>
      </x:c>
      <x:c r="F41" s="101" t="n">
        <x:f>F21+F17</x:f>
        <x:v>79536.22</x:v>
      </x:c>
      <x:c r="G41" s="101" t="n">
        <x:f>G21+G17</x:f>
        <x:v>104777.11</x:v>
      </x:c>
      <x:c r="H41" s="101" t="n">
        <x:f>H21+H17</x:f>
        <x:v>107950.13</x:v>
      </x:c>
      <x:c r="I41" s="101" t="n">
        <x:f>I21+I17</x:f>
        <x:v>116269.09</x:v>
      </x:c>
      <x:c r="J41" s="101" t="n">
        <x:f>J21+J17</x:f>
        <x:v>149264.47</x:v>
      </x:c>
    </x:row>
    <x:row r="42">
      <x:c r="A42" s="22" t="str">
        <x:v>Nguồn vốn thường xuyên – Tài sản dài hạn</x:v>
      </x:c>
      <x:c r="B42" s="101" t="n">
        <x:f>B41-B9</x:f>
        <x:v>6197.759999999998</x:v>
      </x:c>
      <x:c r="C42" s="101" t="n">
        <x:f>C41-C9</x:f>
        <x:v>14548.34</x:v>
      </x:c>
      <x:c r="D42" s="101" t="n">
        <x:f>D41-D9</x:f>
        <x:v>2672.5800000000017</x:v>
      </x:c>
      <x:c r="E42" s="101" t="n">
        <x:f>E41-E9</x:f>
        <x:v>3452.75</x:v>
      </x:c>
      <x:c r="F42" s="101" t="n">
        <x:f>F41-F9</x:f>
        <x:v>4772.040000000008</x:v>
      </x:c>
      <x:c r="G42" s="101" t="n">
        <x:f>G41-G9</x:f>
        <x:v>20695.550000000003</x:v>
      </x:c>
      <x:c r="H42" s="101" t="n">
        <x:f>H41-H9</x:f>
        <x:v>18129.320000000007</x:v>
      </x:c>
      <x:c r="I42" s="101" t="n">
        <x:f>I41-I9</x:f>
        <x:v>11202.940000000002</x:v>
      </x:c>
      <x:c r="J42" s="101" t="n">
        <x:f>J41-J9</x:f>
        <x:v>11449.040000000008</x:v>
      </x:c>
    </x:row>
    <x:row r="43">
      <x:c r="A43" s="22" t="str">
        <x:v>Kiểm tra: (NVTX – TSDH) – NWC</x:v>
      </x:c>
      <x:c r="B43" s="101" t="n">
        <x:f>ROUND(B42-B24,2)</x:f>
        <x:v>-0.01</x:v>
      </x:c>
      <x:c r="C43" s="101" t="n">
        <x:f>ROUND(C42-C24,2)</x:f>
        <x:v>0</x:v>
      </x:c>
      <x:c r="D43" s="101" t="n">
        <x:f>ROUND(D42-D24,2)</x:f>
        <x:v>0</x:v>
      </x:c>
      <x:c r="E43" s="101" t="n">
        <x:f>ROUND(E42-E24,2)</x:f>
        <x:v>0.01</x:v>
      </x:c>
      <x:c r="F43" s="101" t="n">
        <x:f>ROUND(F42-F24,2)</x:f>
        <x:v>0</x:v>
      </x:c>
      <x:c r="G43" s="101" t="n">
        <x:f>ROUND(G42-G24,2)</x:f>
        <x:v>0.01</x:v>
      </x:c>
      <x:c r="H43" s="101" t="n">
        <x:f>ROUND(H42-H24,2)</x:f>
        <x:v>0</x:v>
      </x:c>
      <x:c r="I43" s="101" t="n">
        <x:f>ROUND(I42-I24,2)</x:f>
        <x:v>-0.01</x:v>
      </x:c>
      <x:c r="J43" s="101" t="n">
        <x:f>ROUND(J42-J24,2)</x:f>
        <x:v>0</x:v>
      </x:c>
    </x:row>
    <x:row r="44">
      <x:c r="A44" s="22" t="str">
        <x:v>Tăng trưởng Tổng tài sản (YoY)</x:v>
      </x:c>
      <x:c r="B44" s="102" t="str"/>
      <x:c r="C44" s="102" t="n">
        <x:f>IFERROR(C7/B7-1,"")</x:f>
        <x:v>0.5957774731351884</x:v>
      </x:c>
      <x:c r="D44" s="102" t="n">
        <x:f>IFERROR(D7/C7-1,"")</x:f>
        <x:v>0.4752884547561038</x:v>
      </x:c>
      <x:c r="E44" s="102" t="n">
        <x:f>IFERROR(E7/D7-1,"")</x:f>
        <x:v>0.3011009164694636</x:v>
      </x:c>
      <x:c r="F44" s="102" t="n">
        <x:f>IFERROR(F7/E7-1,"")</x:f>
        <x:v>0.2921650608694404</x:v>
      </x:c>
      <x:c r="G44" s="102" t="n">
        <x:f>IFERROR(G7/F7-1,"")</x:f>
        <x:v>0.3552922358155486</x:v>
      </x:c>
      <x:c r="H44" s="102" t="n">
        <x:f>IFERROR(H7/G7-1,"")</x:f>
        <x:v>-0.04432820183439512</x:v>
      </x:c>
      <x:c r="I44" s="102" t="n">
        <x:f>IFERROR(I7/H7-1,"")</x:f>
        <x:v>0.10242766746477772</x:v>
      </x:c>
      <x:c r="J44" s="102" t="n">
        <x:f>IFERROR(J7/I7-1,"")</x:f>
        <x:v>0.19547669461796224</x:v>
      </x:c>
    </x:row>
    <x:row r="45">
      <x:c r="A45" s="22" t="str">
        <x:v>Tăng trưởng TSNH (YoY)</x:v>
      </x:c>
      <x:c r="B45" s="102" t="str"/>
      <x:c r="C45" s="102" t="n">
        <x:f>IFERROR(C8/B8-1,"")</x:f>
        <x:v>0.8186460933663093</x:v>
      </x:c>
      <x:c r="D45" s="102" t="n">
        <x:f>IFERROR(D8/C8-1,"")</x:f>
        <x:v>-0.23464726990334472</x:v>
      </x:c>
      <x:c r="E45" s="102" t="n">
        <x:f>IFERROR(E8/D8-1,"")</x:f>
        <x:v>0.20262612940277913</x:v>
      </x:c>
      <x:c r="F45" s="102" t="n">
        <x:f>IFERROR(F8/E8-1,"")</x:f>
        <x:v>0.8644206677806641</x:v>
      </x:c>
      <x:c r="G45" s="102" t="n">
        <x:f>IFERROR(G8/F8-1,"")</x:f>
        <x:v>0.6591965849981127</x:v>
      </x:c>
      <x:c r="H45" s="102" t="n">
        <x:f>IFERROR(H8/G8-1,"")</x:f>
        <x:v>-0.14486931423401828</x:v>
      </x:c>
      <x:c r="I45" s="102" t="n">
        <x:f>IFERROR(I8/H8-1,"")</x:f>
        <x:v>0.02734568627273193</x:v>
      </x:c>
      <x:c r="J45" s="102" t="n">
        <x:f>IFERROR(J8/I8-1,"")</x:f>
        <x:v>0.047848287474654416</x:v>
      </x:c>
    </x:row>
    <x:row r="46">
      <x:c r="A46" s="22" t="str">
        <x:v>Tăng trưởng Nợ ngắn hạn (YoY)</x:v>
      </x:c>
      <x:c r="B46" s="102" t="str"/>
      <x:c r="C46" s="102" t="n">
        <x:f>IFERROR(C16/B16-1,"")</x:f>
        <x:v>0.5452389733183591</x:v>
      </x:c>
      <x:c r="D46" s="102" t="n">
        <x:f>IFERROR(D16/C16-1,"")</x:f>
        <x:v>0.22227279894080465</x:v>
      </x:c>
      <x:c r="E46" s="102" t="n">
        <x:f>IFERROR(E16/D16-1,"")</x:f>
        <x:v>0.19208434296468258</x:v>
      </x:c>
      <x:c r="F46" s="102" t="n">
        <x:f>IFERROR(F16/E16-1,"")</x:f>
        <x:v>0.9261352939868515</x:v>
      </x:c>
      <x:c r="G46" s="102" t="n">
        <x:f>IFERROR(G16/F16-1,"")</x:f>
        <x:v>0.41335274771323727</x:v>
      </x:c>
      <x:c r="H46" s="102" t="n">
        <x:f>IFERROR(H16/G16-1,"")</x:f>
        <x:v>-0.15074914932509598</x:v>
      </x:c>
      <x:c r="I46" s="102" t="n">
        <x:f>IFERROR(I16/H16-1,"")</x:f>
        <x:v>0.14631791193418864</x:v>
      </x:c>
      <x:c r="J46" s="102" t="n">
        <x:f>IFERROR(J16/I16-1,"")</x:f>
        <x:v>0.05190279484332261</x:v>
      </x:c>
    </x:row>
    <x:row r="47">
      <x:c r="A47" s="22" t="str">
        <x:v>Tăng trưởng Hàng tồn kho (YoY)</x:v>
      </x:c>
      <x:c r="B47" s="102" t="str"/>
      <x:c r="C47" s="102" t="n">
        <x:f>IFERROR(C13/B13-1,"")</x:f>
        <x:v>0.1465466596663667</x:v>
      </x:c>
      <x:c r="D47" s="102" t="n">
        <x:f>IFERROR(D13/C13-1,"")</x:f>
        <x:v>0.2014040499213965</x:v>
      </x:c>
      <x:c r="E47" s="102" t="n">
        <x:f>IFERROR(E13/D13-1,"")</x:f>
        <x:v>0.37525522240657905</x:v>
      </x:c>
      <x:c r="F47" s="102" t="n">
        <x:f>IFERROR(F13/E13-1,"")</x:f>
        <x:v>0.3541586818820601</x:v>
      </x:c>
      <x:c r="G47" s="102" t="n">
        <x:f>IFERROR(G13/F13-1,"")</x:f>
        <x:v>0.6028751290570711</x:v>
      </x:c>
      <x:c r="H47" s="102" t="n">
        <x:f>IFERROR(H13/G13-1,"")</x:f>
        <x:v>-0.18140435543422972</x:v>
      </x:c>
      <x:c r="I47" s="102" t="n">
        <x:f>IFERROR(I13/H13-1,"")</x:f>
        <x:v>0.000387926048190268</x:v>
      </x:c>
      <x:c r="J47" s="102" t="n">
        <x:f>IFERROR(J13/I13-1,"")</x:f>
        <x:v>0.3358035432490092</x:v>
      </x:c>
    </x:row>
    <x:row r="48">
      <x:c r="A48" s="22" t="str">
        <x:v>Tăng trưởng XDCB dở dang (YoY)</x:v>
      </x:c>
      <x:c r="B48" s="102" t="str"/>
      <x:c r="C48" s="102" t="n">
        <x:f>IFERROR(C14/B14-1,"")</x:f>
        <x:v>3.73493047498658</x:v>
      </x:c>
      <x:c r="D48" s="102" t="n">
        <x:f>IFERROR(D14/C14-1,"")</x:f>
        <x:v>5.968195657142857</x:v>
      </x:c>
      <x:c r="E48" s="102" t="n">
        <x:f>IFERROR(E14/D14-1,"")</x:f>
        <x:v>-0.017634407247741346</x:v>
      </x:c>
      <x:c r="F48" s="102" t="n">
        <x:f>IFERROR(F14/E14-1,"")</x:f>
        <x:v>-0.8331198985343253</x:v>
      </x:c>
      <x:c r="G48" s="102" t="n">
        <x:f>IFERROR(G14/F14-1,"")</x:f>
        <x:v>0.5524850293170873</x:v>
      </x:c>
      <x:c r="H48" s="102" t="n">
        <x:f>IFERROR(H14/G14-1,"")</x:f>
        <x:v>0.3778413601822923</x:v>
      </x:c>
      <x:c r="I48" s="102" t="n">
        <x:f>IFERROR(I14/H14-1,"")</x:f>
        <x:v>0.9530346988424241</x:v>
      </x:c>
      <x:c r="J48" s="102" t="n">
        <x:f>IFERROR(J14/I14-1,"")</x:f>
        <x:v>1.4426564613951607</x:v>
      </x:c>
    </x:row>
    <x:row r="49">
      <x:c r="A49" s="22" t="str">
        <x:v>Tăng trưởng Nợ phải trả (YoY)</x:v>
      </x:c>
      <x:c r="B49" s="102" t="str"/>
      <x:c r="C49" s="102" t="n">
        <x:f>IFERROR(C15/B15-1,"")</x:f>
        <x:v>0.5418774563051487</x:v>
      </x:c>
      <x:c r="D49" s="102" t="n">
        <x:f>IFERROR(D15/C15-1,"")</x:f>
        <x:v>0.8230685686025425</x:v>
      </x:c>
      <x:c r="E49" s="102" t="n">
        <x:f>IFERROR(E15/D15-1,"")</x:f>
        <x:v>0.4358857406078609</x:v>
      </x:c>
      <x:c r="F49" s="102" t="n">
        <x:f>IFERROR(F15/E15-1,"")</x:f>
        <x:v>0.3389973474417842</x:v>
      </x:c>
      <x:c r="G49" s="102" t="n">
        <x:f>IFERROR(G15/F15-1,"")</x:f>
        <x:v>0.20976350657371934</x:v>
      </x:c>
      <x:c r="H49" s="102" t="n">
        <x:f>IFERROR(H15/G15-1,"")</x:f>
        <x:v>-0.15131323479975023</x:v>
      </x:c>
      <x:c r="I49" s="102" t="n">
        <x:f>IFERROR(I15/H15-1,"")</x:f>
        <x:v>0.14447880954825343</x:v>
      </x:c>
      <x:c r="J49" s="102" t="n">
        <x:f>IFERROR(J15/I15-1,"")</x:f>
        <x:v>0.29308066508472375</x:v>
      </x:c>
    </x:row>
    <x:row r="50">
      <x:c r="A50" s="22" t="str">
        <x:v>Tăng trưởng Nợ vay ròng (YoY)</x:v>
      </x:c>
      <x:c r="B50" s="102" t="str"/>
      <x:c r="C50" s="102" t="n">
        <x:f>IFERROR(C36/B36-1,"")</x:f>
        <x:v>-2.0108673161122654</x:v>
      </x:c>
      <x:c r="D50" s="102" t="n">
        <x:f>IFERROR(D36/C36-1,"")</x:f>
        <x:v>-15.791573190102673</x:v>
      </x:c>
      <x:c r="E50" s="102" t="n">
        <x:f>IFERROR(E36/D36-1,"")</x:f>
        <x:v>0.7027174388365915</x:v>
      </x:c>
      <x:c r="F50" s="102" t="n">
        <x:f>IFERROR(F36/E36-1,"")</x:f>
        <x:v>0.050653256399195046</x:v>
      </x:c>
      <x:c r="G50" s="102" t="n">
        <x:f>IFERROR(G36/F36-1,"")</x:f>
        <x:v>-0.48930260967126393</x:v>
      </x:c>
      <x:c r="H50" s="102" t="n">
        <x:f>IFERROR(H36/G36-1,"")</x:f>
        <x:v>0.41214319989530446</x:v>
      </x:c>
      <x:c r="I50" s="102" t="n">
        <x:f>IFERROR(I36/H36-1,"")</x:f>
        <x:v>0.32797282245871306</x:v>
      </x:c>
      <x:c r="J50" s="102" t="n">
        <x:f>IFERROR(J36/I36-1,"")</x:f>
        <x:v>0.8448343709715462</x:v>
      </x:c>
    </x:row>
    <x:row r="51">
      <x:c r="A51" s="22"/>
      <x:c r="B51" s="22"/>
      <x:c r="C51" s="22"/>
      <x:c r="D51" s="22"/>
      <x:c r="E51" s="22"/>
      <x:c r="F51" s="22"/>
      <x:c r="G51" s="22"/>
      <x:c r="H51" s="22"/>
      <x:c r="I51" s="22"/>
      <x:c r="J51" s="22"/>
    </x:row>
    <x:row r="52">
      <x:c r="A52" s="12" t="str">
        <x:v>Lưu ý: Quick ratio trong bài được quy ước = (Tiền + Đầu tư ngắn hạn + Các khoản phải thu) / Nợ ngắn hạn. Đây là công thức thực hành để quan sát phần tài sản có tính thanh khoản cao hơn hàng tồn kho. Nợ vay ròng = Vay ngắn hạn + Vay dài hạn – Tiền – Đầu tư ngắn hạn.</x:v>
      </x:c>
      <x:c r="B52" s="12"/>
      <x:c r="C52" s="12"/>
      <x:c r="D52" s="12"/>
      <x:c r="E52" s="12"/>
      <x:c r="F52" s="12"/>
      <x:c r="G52" s="12"/>
      <x:c r="H52" s="12"/>
      <x:c r="I52" s="12"/>
      <x:c r="J52" s="12"/>
    </x:row>
    <x:row r="53">
      <x:c r="A53" s="12"/>
      <x:c r="B53" s="12"/>
      <x:c r="C53" s="12"/>
      <x:c r="D53" s="12"/>
      <x:c r="E53" s="12"/>
      <x:c r="F53" s="12"/>
      <x:c r="G53" s="12"/>
      <x:c r="H53" s="12"/>
      <x:c r="I53" s="12"/>
      <x:c r="J53" s="12"/>
    </x:row>
    <x:row r="55">
      <x:c r="A55" s="140" t="str">
        <x:v>Nguồn số liệu: file Bảng cân đối kế toán HPG do giảng viên cung cấp (2005–2024).</x:v>
      </x:c>
    </x:row>
  </x:sheetData>
  <x:mergeCells>
    <x:mergeCell ref="A1:J1"/>
    <x:mergeCell ref="A2:J2"/>
    <x:mergeCell ref="A5:J5"/>
    <x:mergeCell ref="A23:J23"/>
    <x:mergeCell ref="A52:J53"/>
  </x:mergeCells>
  <x:conditionalFormatting sqref="B43:J43">
    <x:cfRule type="cellIs" dxfId="1" priority="1" operator="notEqual">
      <x:formula>0</x:formula>
    </x:cfRule>
  </x:conditionalFormatting>
  <x:conditionalFormatting sqref="B25:J25">
    <x:cfRule type="dataBar" priority="2">
      <x:dataBar>
        <x:cfvo type="min"/>
        <x:cfvo type="max"/>
        <x:color rgb="FFA02B93"/>
      </x:dataBar>
      <x:extLst>
        <x:ext xmlns:x14="http://schemas.microsoft.com/office/spreadsheetml/2009/9/main" uri="{B025F937-C7B1-47D3-B67F-A62EFF666E3E}">
          <x14:id>{4BBCBB6E-6778-85FF-93F3-AF29252E26D6}</x14:id>
        </x:ext>
      </x:extLst>
    </x:cfRule>
  </x:conditionalFormatting>
  <x:conditionalFormatting sqref="B33:J33">
    <x:cfRule type="dataBar" priority="3">
      <x:dataBar>
        <x:cfvo type="min"/>
        <x:cfvo type="max"/>
        <x:color rgb="FFE97132"/>
      </x:dataBar>
      <x:extLst>
        <x:ext xmlns:x14="http://schemas.microsoft.com/office/spreadsheetml/2009/9/main" uri="{B025F937-C7B1-47D3-B67F-A62EFF666E3E}">
          <x14:id>{1F786F80-9D7E-A874-4E84-4DCED37173E5}</x14:id>
        </x:ext>
      </x:extLst>
    </x:cfRule>
  </x:conditionalFormatting>
  <x:pageMargins left="0.7" right="0.7" top="0.75" bottom="0.75" header="0.3" footer="0.3"/>
  <x:extLst>
    <x:ext xmlns:x14="http://schemas.microsoft.com/office/spreadsheetml/2009/9/main" xmlns:xm="http://schemas.microsoft.com/office/excel/2006/main" uri="{78C0D931-6437-407d-A8EE-F0AAD7539E65}">
      <x14:conditionalFormattings>
        <x14:conditionalFormatting>
          <x14:cfRule type="dataBar" priority="2" id="{4BBCBB6E-6778-85FF-93F3-AF29252E26D6}">
            <x14:dataBar gradient="1">
              <x14:cfvo type="min"/>
              <x14:cfvo type="max"/>
              <x14:fillColor rgb="FFA02B93"/>
            </x14:dataBar>
          </x14:cfRule>
          <xm:sqref>B25:J25</xm:sqref>
        </x14:conditionalFormatting>
        <x14:conditionalFormatting>
          <x14:cfRule type="dataBar" priority="3" id="{1F786F80-9D7E-A874-4E84-4DCED37173E5}">
            <x14:dataBar gradient="1">
              <x14:cfvo type="min"/>
              <x14:cfvo type="max"/>
              <x14:fillColor rgb="FFE97132"/>
            </x14:dataBar>
          </x14:cfRule>
          <xm:sqref>B33:J33</xm:sqref>
        </x14:conditionalFormatting>
      </x14:conditionalFormattings>
    </x:ext>
  </x:extLst>
</x:worksheet>
</file>

<file path=xl/worksheets/sheet5.xml><?xml version="1.0" encoding="utf-8"?>
<x:worksheet xmlns:x="http://schemas.openxmlformats.org/spreadsheetml/2006/main">
  <x:sheetFormatPr defaultRowHeight="15"/>
  <x:cols>
    <x:col min="1" max="1" width="26" hidden="0" customWidth="1"/>
    <x:col min="2" max="2" width="15" hidden="0" customWidth="1"/>
    <x:col min="3" max="3" width="15" hidden="0" customWidth="1"/>
    <x:col min="4" max="4" width="15" hidden="0" customWidth="1"/>
    <x:col min="5" max="5" width="15"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s>
  <x:sheetData>
    <x:row r="1">
      <x:c r="A1" s="4" t="str">
        <x:v>DASHBOARD – DIỄN BIẾN BẢNG CÂN ĐỐI KẾ TOÁN HPG</x:v>
      </x:c>
      <x:c r="B1" s="4"/>
      <x:c r="C1" s="4"/>
      <x:c r="D1" s="4"/>
      <x:c r="E1" s="4"/>
      <x:c r="F1" s="4"/>
      <x:c r="G1" s="4"/>
      <x:c r="H1" s="4"/>
      <x:c r="I1" s="4"/>
      <x:c r="J1" s="4"/>
      <x:c r="K1" s="4"/>
      <x:c r="L1" s="4"/>
      <x:c r="M1" s="4"/>
      <x:c r="N1" s="4"/>
    </x:row>
    <x:row r="2">
      <x:c r="A2" s="12" t="str">
        <x:v>Biểu đồ sử dụng kết quả ở sheet 03_DAP_AN_TINH. Tập trung vào 2016–2024; khi phân tích trên lớp nên nhấn mạnh các điểm ngoặt 2021–2024.</x:v>
      </x:c>
      <x:c r="B2" s="12"/>
      <x:c r="C2" s="12"/>
      <x:c r="D2" s="12"/>
      <x:c r="E2" s="12"/>
      <x:c r="F2" s="12"/>
      <x:c r="G2" s="12"/>
      <x:c r="H2" s="12"/>
      <x:c r="I2" s="12"/>
      <x:c r="J2" s="12"/>
      <x:c r="K2" s="12"/>
      <x:c r="L2" s="12"/>
      <x:c r="M2" s="12"/>
      <x:c r="N2" s="12"/>
    </x:row>
    <x:row r="4">
      <x:c r="A4" s="122" t="str">
        <x:v>KPI 2024</x:v>
      </x:c>
      <x:c r="B4" s="122" t="str">
        <x:v>Giá trị</x:v>
      </x:c>
      <x:c r="C4" s="122" t="str">
        <x:v>So với 2023</x:v>
      </x:c>
      <x:c r="D4" s="122" t="str">
        <x:v>Ý nghĩa quan sát</x:v>
      </x:c>
    </x:row>
    <x:row r="5">
      <x:c r="A5" s="22" t="str">
        <x:v>Tổng tài sản</x:v>
      </x:c>
      <x:c r="B5" s="116" t="n">
        <x:f>'03_DAP_AN_TINH'!J7</x:f>
        <x:v>224489.71</x:v>
      </x:c>
      <x:c r="C5" s="123" t="n">
        <x:f>'03_DAP_AN_TINH'!J44</x:f>
        <x:v>0.19547669461796224</x:v>
      </x:c>
      <x:c r="D5" s="22" t="str">
        <x:v>Quy mô</x:v>
      </x:c>
    </x:row>
    <x:row r="6">
      <x:c r="A6" s="22" t="str">
        <x:v>Vốn lưu động ròng</x:v>
      </x:c>
      <x:c r="B6" s="116" t="n">
        <x:f>'03_DAP_AN_TINH'!J24</x:f>
        <x:v>11449.039999999994</x:v>
      </x:c>
      <x:c r="C6" s="123" t="str"/>
      <x:c r="D6" s="22" t="str">
        <x:v>Đệm vốn lưu động</x:v>
      </x:c>
    </x:row>
    <x:row r="7">
      <x:c r="A7" s="22" t="str">
        <x:v>Current ratio</x:v>
      </x:c>
      <x:c r="B7" s="124" t="n">
        <x:f>'03_DAP_AN_TINH'!J26</x:f>
        <x:v>1.1521967892691336</x:v>
      </x:c>
      <x:c r="C7" s="123" t="str"/>
      <x:c r="D7" s="22" t="str">
        <x:v>Thanh khoản tổng quát</x:v>
      </x:c>
    </x:row>
    <x:row r="8">
      <x:c r="A8" s="22" t="str">
        <x:v>Quick ratio</x:v>
      </x:c>
      <x:c r="B8" s="124" t="n">
        <x:f>'03_DAP_AN_TINH'!J27</x:f>
        <x:v>0.44546444783692285</x:v>
      </x:c>
      <x:c r="C8" s="123" t="str"/>
      <x:c r="D8" s="22" t="str">
        <x:v>Thanh khoản sau khi loại HTK</x:v>
      </x:c>
    </x:row>
    <x:row r="9">
      <x:c r="A9" s="22" t="str">
        <x:v>Nợ/Tổng tài sản</x:v>
      </x:c>
      <x:c r="B9" s="123" t="n">
        <x:f>'03_DAP_AN_TINH'!J33</x:f>
        <x:v>0.4892974827220366</x:v>
      </x:c>
      <x:c r="C9" s="123" t="str"/>
      <x:c r="D9" s="22" t="str">
        <x:v>Đòn bẩy</x:v>
      </x:c>
    </x:row>
    <x:row r="10">
      <x:c r="A10" s="22" t="str">
        <x:v>Tổng nợ vay</x:v>
      </x:c>
      <x:c r="B10" s="116" t="n">
        <x:f>'03_DAP_AN_TINH'!J35</x:f>
        <x:v>82963.13</x:v>
      </x:c>
      <x:c r="C10" s="123" t="str"/>
      <x:c r="D10" s="22" t="str">
        <x:v>Nợ tài chính</x:v>
      </x:c>
    </x:row>
    <x:row r="11">
      <x:c r="A11" s="22" t="str">
        <x:v>Nợ vay ròng</x:v>
      </x:c>
      <x:c r="B11" s="116" t="n">
        <x:f>'03_DAP_AN_TINH'!J36</x:f>
        <x:v>57100.76000000001</x:v>
      </x:c>
      <x:c r="C11" s="123" t="n">
        <x:f>'03_DAP_AN_TINH'!J50</x:f>
        <x:v>0.8448343709715462</x:v>
      </x:c>
      <x:c r="D11" s="22" t="str">
        <x:v>Áp lực nợ sau tiền</x:v>
      </x:c>
    </x:row>
    <x:row r="12">
      <x:c r="A12" s="22" t="str">
        <x:v>XDCB dở dang/TTS</x:v>
      </x:c>
      <x:c r="B12" s="123" t="n">
        <x:f>'03_DAP_AN_TINH'!J32</x:f>
        <x:v>0.28398058868711623</x:v>
      </x:c>
      <x:c r="C12" s="123" t="str"/>
      <x:c r="D12" s="22" t="str">
        <x:v>Cường độ đầu tư</x:v>
      </x:c>
    </x:row>
    <x:row r="15">
      <x:c r="A15" s="17" t="str">
        <x:v>CÁCH ĐỌC 6 BIỂU ĐỒ</x:v>
      </x:c>
      <x:c r="B15" s="17"/>
      <x:c r="C15" s="17"/>
      <x:c r="D15" s="17"/>
      <x:c r="E15" s="128"/>
      <x:c r="F15" s="128"/>
      <x:c r="G15" s="128"/>
      <x:c r="H15" s="128"/>
      <x:c r="I15" s="128"/>
      <x:c r="J15" s="128"/>
    </x:row>
    <x:row r="16">
      <x:c r="A16" s="24" t="str">
        <x:v>1</x:v>
      </x:c>
      <x:c r="B16" s="144" t="str">
        <x:v>TSNH vs Nợ NH</x:v>
      </x:c>
      <x:c r="C16" s="146" t="str">
        <x:v>Khoảng cách giữa hai đường chính là dấu hiệu trực quan của vốn lưu động ròng.</x:v>
      </x:c>
      <x:c r="D16" s="146"/>
      <x:c r="E16" s="113"/>
      <x:c r="F16" s="113"/>
      <x:c r="G16" s="113"/>
      <x:c r="H16" s="113"/>
      <x:c r="I16" s="113"/>
      <x:c r="J16" s="113"/>
    </x:row>
    <x:row r="17">
      <x:c r="A17" s="22"/>
      <x:c r="B17" s="116"/>
      <x:c r="C17" s="146"/>
      <x:c r="D17" s="146"/>
      <x:c r="E17" s="113"/>
      <x:c r="F17" s="113"/>
      <x:c r="G17" s="113"/>
      <x:c r="H17" s="113"/>
      <x:c r="I17" s="113"/>
      <x:c r="J17" s="113"/>
    </x:row>
    <x:row r="18">
      <x:c r="A18" s="150" t="str">
        <x:v>2</x:v>
      </x:c>
      <x:c r="B18" s="148" t="str">
        <x:v>Vốn lưu động ròng</x:v>
      </x:c>
      <x:c r="C18" s="148" t="str">
        <x:v>Nhìn cả mức tuyệt đối và NWC/TTS; tránh kết luận chỉ từ Current ratio.</x:v>
      </x:c>
      <x:c r="D18" s="148"/>
      <x:c r="E18" s="128"/>
      <x:c r="F18" s="128"/>
      <x:c r="G18" s="128"/>
      <x:c r="H18" s="128"/>
      <x:c r="I18" s="128"/>
      <x:c r="J18" s="128"/>
    </x:row>
    <x:row r="19">
      <x:c r="A19" s="22"/>
      <x:c r="B19" s="116"/>
      <x:c r="C19" s="146"/>
      <x:c r="D19" s="146"/>
      <x:c r="E19" s="113"/>
      <x:c r="F19" s="113"/>
      <x:c r="G19" s="113"/>
      <x:c r="H19" s="113"/>
      <x:c r="I19" s="113"/>
      <x:c r="J19" s="113"/>
    </x:row>
    <x:row r="20">
      <x:c r="A20" s="150" t="str">
        <x:v>3</x:v>
      </x:c>
      <x:c r="B20" s="148" t="str">
        <x:v>Nợ phải trả vs VCSH</x:v>
      </x:c>
      <x:c r="C20" s="148" t="str">
        <x:v>Xem tốc độ tăng của nợ có vượt VCSH hay không; liên hệ với Nợ/TTS và Nợ/VCSH.</x:v>
      </x:c>
      <x:c r="D20" s="148"/>
      <x:c r="E20" s="128"/>
      <x:c r="F20" s="128"/>
      <x:c r="G20" s="128"/>
      <x:c r="H20" s="128"/>
      <x:c r="I20" s="128"/>
      <x:c r="J20" s="128"/>
    </x:row>
    <x:row r="21">
      <x:c r="A21" s="22"/>
      <x:c r="B21" s="116"/>
      <x:c r="C21" s="146"/>
      <x:c r="D21" s="146"/>
      <x:c r="E21" s="113"/>
      <x:c r="F21" s="113"/>
      <x:c r="G21" s="113"/>
      <x:c r="H21" s="113"/>
      <x:c r="I21" s="113"/>
      <x:c r="J21" s="113"/>
    </x:row>
    <x:row r="22">
      <x:c r="A22" s="24" t="str">
        <x:v>4</x:v>
      </x:c>
      <x:c r="B22" s="144" t="str">
        <x:v>Nợ vay vs Nợ vay ròng</x:v>
      </x:c>
      <x:c r="C22" s="146" t="str">
        <x:v>Nếu nợ vay tăng đồng thời tiền giảm, nợ ròng có thể tăng nhanh hơn nhiều.</x:v>
      </x:c>
      <x:c r="D22" s="146"/>
      <x:c r="E22" s="113"/>
      <x:c r="F22" s="113"/>
      <x:c r="G22" s="113"/>
      <x:c r="H22" s="113"/>
      <x:c r="I22" s="113"/>
      <x:c r="J22" s="113"/>
    </x:row>
    <x:row r="23">
      <x:c r="A23" s="148"/>
      <x:c r="B23" s="148"/>
      <x:c r="C23" s="148"/>
      <x:c r="D23" s="148"/>
      <x:c r="E23" s="128"/>
      <x:c r="F23" s="128"/>
      <x:c r="G23" s="128"/>
      <x:c r="H23" s="128"/>
      <x:c r="I23" s="128"/>
      <x:c r="J23" s="128"/>
    </x:row>
    <x:row r="24">
      <x:c r="A24" s="24" t="str">
        <x:v>5</x:v>
      </x:c>
      <x:c r="B24" s="144" t="str">
        <x:v>Cơ cấu tài sản</x:v>
      </x:c>
      <x:c r="C24" s="146" t="str">
        <x:v>TSNH/TTS giảm và TSDH/XDCB tăng thường phản ánh chuyển sang pha đầu tư tài sản dài hạn.</x:v>
      </x:c>
      <x:c r="D24" s="146"/>
      <x:c r="E24" s="113"/>
      <x:c r="F24" s="113"/>
      <x:c r="G24" s="113"/>
      <x:c r="H24" s="113"/>
      <x:c r="I24" s="113"/>
      <x:c r="J24" s="113"/>
    </x:row>
    <x:row r="25">
      <x:c r="A25" s="22"/>
      <x:c r="B25" s="116"/>
      <x:c r="C25" s="146"/>
      <x:c r="D25" s="146"/>
      <x:c r="E25" s="113"/>
      <x:c r="F25" s="113"/>
      <x:c r="G25" s="113"/>
      <x:c r="H25" s="113"/>
      <x:c r="I25" s="113"/>
      <x:c r="J25" s="113"/>
    </x:row>
    <x:row r="26">
      <x:c r="A26" s="150" t="str">
        <x:v>6</x:v>
      </x:c>
      <x:c r="B26" s="148" t="str">
        <x:v>Current vs Quick ratio</x:v>
      </x:c>
      <x:c r="C26" s="148" t="str">
        <x:v>Khoảng cách giữa hai tỷ số càng lớn, vai trò của hàng tồn kho trong TSNH càng đáng chú ý.</x:v>
      </x:c>
      <x:c r="D26" s="148"/>
      <x:c r="E26" s="128"/>
      <x:c r="F26" s="128"/>
      <x:c r="G26" s="128"/>
      <x:c r="H26" s="128"/>
      <x:c r="I26" s="128"/>
      <x:c r="J26" s="128"/>
    </x:row>
    <x:row r="27">
      <x:c r="A27" s="22"/>
      <x:c r="B27" s="123"/>
      <x:c r="C27" s="152"/>
      <x:c r="D27" s="152"/>
      <x:c r="E27" s="120"/>
      <x:c r="F27" s="120"/>
      <x:c r="G27" s="120"/>
      <x:c r="H27" s="120"/>
      <x:c r="I27" s="120"/>
      <x:c r="J27" s="120"/>
    </x:row>
    <x:row r="28">
      <x:c r="A28"/>
      <x:c r="B28" s="120"/>
      <x:c r="C28" s="120"/>
      <x:c r="D28" s="120"/>
      <x:c r="E28" s="120"/>
      <x:c r="F28" s="120"/>
      <x:c r="G28" s="120"/>
      <x:c r="H28" s="120"/>
      <x:c r="I28" s="120"/>
      <x:c r="J28" s="120"/>
    </x:row>
    <x:row r="29">
      <x:c r="A29"/>
      <x:c r="B29" s="120"/>
      <x:c r="C29" s="120"/>
      <x:c r="D29" s="120"/>
      <x:c r="E29" s="120"/>
      <x:c r="F29" s="120"/>
      <x:c r="G29" s="120"/>
      <x:c r="H29" s="120"/>
      <x:c r="I29" s="120"/>
      <x:c r="J29" s="120"/>
    </x:row>
    <x:row r="30">
      <x:c r="A30" s="128"/>
      <x:c r="B30" s="128"/>
      <x:c r="C30" s="128"/>
      <x:c r="D30" s="128"/>
      <x:c r="E30" s="128"/>
      <x:c r="F30" s="128"/>
      <x:c r="G30" s="128"/>
      <x:c r="H30" s="128"/>
      <x:c r="I30" s="128"/>
      <x:c r="J30" s="128"/>
    </x:row>
    <x:row r="31">
      <x:c r="A31"/>
      <x:c r="B31" s="118"/>
      <x:c r="C31" s="118"/>
      <x:c r="D31" s="118"/>
      <x:c r="E31" s="118"/>
      <x:c r="F31" s="118"/>
      <x:c r="G31" s="118"/>
      <x:c r="H31" s="118"/>
      <x:c r="I31" s="118"/>
      <x:c r="J31" s="118"/>
    </x:row>
    <x:row r="32">
      <x:c r="A32"/>
      <x:c r="B32" s="118"/>
      <x:c r="C32" s="118"/>
      <x:c r="D32" s="118"/>
      <x:c r="E32" s="118"/>
      <x:c r="F32" s="118"/>
      <x:c r="G32" s="118"/>
      <x:c r="H32" s="118"/>
      <x:c r="I32" s="118"/>
      <x:c r="J32" s="118"/>
    </x:row>
    <x:row r="66">
      <x:c r="A66" s="140" t="str">
        <x:v>Nguồn số liệu: file Bảng cân đối kế toán HPG do giảng viên cung cấp (2005–2024).</x:v>
      </x:c>
    </x:row>
    <x:row r="70">
      <x:c r="A70" s="128" t="str">
        <x:v>Năm</x:v>
      </x:c>
      <x:c r="B70" s="128" t="str">
        <x:v>TSNH</x:v>
      </x:c>
      <x:c r="C70" s="128" t="str">
        <x:v>Nợ NH</x:v>
      </x:c>
      <x:c r="E70" s="128" t="str">
        <x:v>Năm</x:v>
      </x:c>
      <x:c r="F70" s="128" t="str">
        <x:v>NWC</x:v>
      </x:c>
      <x:c r="H70" s="128" t="str">
        <x:v>Năm</x:v>
      </x:c>
      <x:c r="I70" s="128" t="str">
        <x:v>Nợ phải trả</x:v>
      </x:c>
      <x:c r="J70" s="128" t="str">
        <x:v>VCSH</x:v>
      </x:c>
      <x:c r="L70" s="128" t="str">
        <x:v>Năm</x:v>
      </x:c>
      <x:c r="M70" s="128" t="str">
        <x:v>Tổng nợ vay</x:v>
      </x:c>
      <x:c r="N70" s="128" t="str">
        <x:v>Nợ vay ròng</x:v>
      </x:c>
      <x:c r="P70" s="128" t="str">
        <x:v>Năm</x:v>
      </x:c>
      <x:c r="Q70" s="128" t="str">
        <x:v>TSNH/TTS</x:v>
      </x:c>
      <x:c r="R70" s="128" t="str">
        <x:v>TSDH/TTS</x:v>
      </x:c>
      <x:c r="S70" s="128" t="str">
        <x:v>XDCB/TTS</x:v>
      </x:c>
      <x:c r="U70" s="128" t="str">
        <x:v>Năm</x:v>
      </x:c>
      <x:c r="V70" s="128" t="str">
        <x:v>Current ratio</x:v>
      </x:c>
      <x:c r="W70" s="128" t="str">
        <x:v>Quick ratio</x:v>
      </x:c>
    </x:row>
    <x:row r="71">
      <x:c r="A71" t="str">
        <x:v>2016</x:v>
      </x:c>
      <x:c r="B71" s="113" t="n">
        <x:f>'03_DAP_AN_TINH'!B8</x:f>
        <x:v>18182.79</x:v>
      </x:c>
      <x:c r="C71" s="113" t="n">
        <x:f>'03_DAP_AN_TINH'!B16</x:f>
        <x:v>11985.02</x:v>
      </x:c>
      <x:c r="E71" t="str">
        <x:v>2016</x:v>
      </x:c>
      <x:c r="F71" s="113" t="n">
        <x:f>'03_DAP_AN_TINH'!B24</x:f>
        <x:v>6197.77</x:v>
      </x:c>
      <x:c r="H71" t="str">
        <x:v>2016</x:v>
      </x:c>
      <x:c r="I71" s="113" t="n">
        <x:f>'03_DAP_AN_TINH'!B15</x:f>
        <x:v>13376.29</x:v>
      </x:c>
      <x:c r="J71" s="113" t="n">
        <x:f>'03_DAP_AN_TINH'!B21</x:f>
        <x:v>19850.26</x:v>
      </x:c>
      <x:c r="L71" t="str">
        <x:v>2016</x:v>
      </x:c>
      <x:c r="M71" s="113" t="n">
        <x:f>'03_DAP_AN_TINH'!B35</x:f>
        <x:v>6460.37</x:v>
      </x:c>
      <x:c r="N71" s="113" t="n">
        <x:f>'03_DAP_AN_TINH'!B36</x:f>
        <x:v>1208.21</x:v>
      </x:c>
      <x:c r="P71" t="str">
        <x:v>2016</x:v>
      </x:c>
      <x:c r="Q71" s="120" t="n">
        <x:f>'03_DAP_AN_TINH'!B29</x:f>
        <x:v>0.5472367730023129</x:v>
      </x:c>
      <x:c r="R71" s="120" t="n">
        <x:f>'03_DAP_AN_TINH'!B30</x:f>
        <x:v>0.4527635279618257</x:v>
      </x:c>
      <x:c r="S71" s="120" t="n">
        <x:f>'03_DAP_AN_TINH'!B32</x:f>
        <x:v>0.03476075608210903</x:v>
      </x:c>
      <x:c r="U71" t="str">
        <x:v>2016</x:v>
      </x:c>
      <x:c r="V71" s="118" t="n">
        <x:f>'03_DAP_AN_TINH'!B26</x:f>
        <x:v>1.5171263794303222</x:v>
      </x:c>
      <x:c r="W71" s="118" t="n">
        <x:f>'03_DAP_AN_TINH'!B27</x:f>
        <x:v>0.6380456603326485</x:v>
      </x:c>
    </x:row>
    <x:row r="72">
      <x:c r="A72" t="str">
        <x:v>2017</x:v>
      </x:c>
      <x:c r="B72" s="113" t="n">
        <x:f>'03_DAP_AN_TINH'!C8</x:f>
        <x:v>33068.06</x:v>
      </x:c>
      <x:c r="C72" s="113" t="n">
        <x:f>'03_DAP_AN_TINH'!C16</x:f>
        <x:v>18519.72</x:v>
      </x:c>
      <x:c r="E72" t="str">
        <x:v>2017</x:v>
      </x:c>
      <x:c r="F72" s="113" t="n">
        <x:f>'03_DAP_AN_TINH'!C24</x:f>
        <x:v>14548.339999999997</x:v>
      </x:c>
      <x:c r="H72" t="str">
        <x:v>2017</x:v>
      </x:c>
      <x:c r="I72" s="113" t="n">
        <x:f>'03_DAP_AN_TINH'!C15</x:f>
        <x:v>20624.6</x:v>
      </x:c>
      <x:c r="J72" s="113" t="n">
        <x:f>'03_DAP_AN_TINH'!C21</x:f>
        <x:v>32397.58</x:v>
      </x:c>
      <x:c r="L72" t="str">
        <x:v>2017</x:v>
      </x:c>
      <x:c r="M72" s="113" t="n">
        <x:f>'03_DAP_AN_TINH'!C35</x:f>
        <x:v>12980.01</x:v>
      </x:c>
      <x:c r="N72" s="113" t="n">
        <x:f>'03_DAP_AN_TINH'!C36</x:f>
        <x:v>-1221.3400000000001</x:v>
      </x:c>
      <x:c r="P72" t="str">
        <x:v>2017</x:v>
      </x:c>
      <x:c r="Q72" s="120" t="n">
        <x:f>'03_DAP_AN_TINH'!C29</x:f>
        <x:v>0.6236646625996893</x:v>
      </x:c>
      <x:c r="R72" s="120" t="n">
        <x:f>'03_DAP_AN_TINH'!C30</x:f>
        <x:v>0.37633533740031055</x:v>
      </x:c>
      <x:c r="S72" s="120" t="n">
        <x:f>'03_DAP_AN_TINH'!C32</x:f>
        <x:v>0.10314079881287416</x:v>
      </x:c>
      <x:c r="U72" t="str">
        <x:v>2017</x:v>
      </x:c>
      <x:c r="V72" s="118" t="n">
        <x:f>'03_DAP_AN_TINH'!C26</x:f>
        <x:v>1.785559392906588</x:v>
      </x:c>
      <x:c r="W72" s="118" t="n">
        <x:f>'03_DAP_AN_TINH'!C27</x:f>
        <x:v>1.120792862959051</x:v>
      </x:c>
    </x:row>
    <x:row r="73">
      <x:c r="A73" t="str">
        <x:v>2018</x:v>
      </x:c>
      <x:c r="B73" s="113" t="n">
        <x:f>'03_DAP_AN_TINH'!D8</x:f>
        <x:v>25308.73</x:v>
      </x:c>
      <x:c r="C73" s="113" t="n">
        <x:f>'03_DAP_AN_TINH'!D16</x:f>
        <x:v>22636.15</x:v>
      </x:c>
      <x:c r="E73" t="str">
        <x:v>2018</x:v>
      </x:c>
      <x:c r="F73" s="113" t="n">
        <x:f>'03_DAP_AN_TINH'!D24</x:f>
        <x:v>2672.579999999998</x:v>
      </x:c>
      <x:c r="H73" t="str">
        <x:v>2018</x:v>
      </x:c>
      <x:c r="I73" s="113" t="n">
        <x:f>'03_DAP_AN_TINH'!D15</x:f>
        <x:v>37600.06</x:v>
      </x:c>
      <x:c r="J73" s="113" t="n">
        <x:f>'03_DAP_AN_TINH'!D21</x:f>
        <x:v>40622.95</x:v>
      </x:c>
      <x:c r="L73" t="str">
        <x:v>2018</x:v>
      </x:c>
      <x:c r="M73" s="113" t="n">
        <x:f>'03_DAP_AN_TINH'!D35</x:f>
        <x:v>24305.72</x:v>
      </x:c>
      <x:c r="N73" s="113" t="n">
        <x:f>'03_DAP_AN_TINH'!D36</x:f>
        <x:v>18065.54</x:v>
      </x:c>
      <x:c r="P73" t="str">
        <x:v>2018</x:v>
      </x:c>
      <x:c r="Q73" s="120" t="n">
        <x:f>'03_DAP_AN_TINH'!D29</x:f>
        <x:v>0.3235458466760612</x:v>
      </x:c>
      <x:c r="R73" s="120" t="n">
        <x:f>'03_DAP_AN_TINH'!D30</x:f>
        <x:v>0.6764541533239389</x:v>
      </x:c>
      <x:c r="S73" s="120" t="n">
        <x:f>'03_DAP_AN_TINH'!D32</x:f>
        <x:v>0.48716253695683664</x:v>
      </x:c>
      <x:c r="U73" t="str">
        <x:v>2018</x:v>
      </x:c>
      <x:c r="V73" s="118" t="n">
        <x:f>'03_DAP_AN_TINH'!D26</x:f>
        <x:v>1.1180668974185097</x:v>
      </x:c>
      <x:c r="W73" s="118" t="n">
        <x:f>'03_DAP_AN_TINH'!D27</x:f>
        <x:v>0.4174941410089613</x:v>
      </x:c>
    </x:row>
    <x:row r="74">
      <x:c r="A74" t="str">
        <x:v>2019</x:v>
      </x:c>
      <x:c r="B74" s="113" t="n">
        <x:f>'03_DAP_AN_TINH'!E8</x:f>
        <x:v>30436.94</x:v>
      </x:c>
      <x:c r="C74" s="113" t="n">
        <x:f>'03_DAP_AN_TINH'!E16</x:f>
        <x:v>26984.2</x:v>
      </x:c>
      <x:c r="E74" t="str">
        <x:v>2019</x:v>
      </x:c>
      <x:c r="F74" s="113" t="n">
        <x:f>'03_DAP_AN_TINH'!E24</x:f>
        <x:v>3452.739999999998</x:v>
      </x:c>
      <x:c r="H74" t="str">
        <x:v>2019</x:v>
      </x:c>
      <x:c r="I74" s="113" t="n">
        <x:f>'03_DAP_AN_TINH'!E15</x:f>
        <x:v>53989.39</x:v>
      </x:c>
      <x:c r="J74" s="113" t="n">
        <x:f>'03_DAP_AN_TINH'!E21</x:f>
        <x:v>47786.64</x:v>
      </x:c>
      <x:c r="L74" t="str">
        <x:v>2019</x:v>
      </x:c>
      <x:c r="M74" s="113" t="n">
        <x:f>'03_DAP_AN_TINH'!E35</x:f>
        <x:v>36679.75</x:v>
      </x:c>
      <x:c r="N74" s="113" t="n">
        <x:f>'03_DAP_AN_TINH'!E36</x:f>
        <x:v>30760.51</x:v>
      </x:c>
      <x:c r="P74" t="str">
        <x:v>2019</x:v>
      </x:c>
      <x:c r="Q74" s="120" t="n">
        <x:f>'03_DAP_AN_TINH'!E29</x:f>
        <x:v>0.2990580395010495</x:v>
      </x:c>
      <x:c r="R74" s="120" t="n">
        <x:f>'03_DAP_AN_TINH'!E30</x:f>
        <x:v>0.7009419604989504</x:v>
      </x:c>
      <x:c r="S74" s="120" t="n">
        <x:f>'03_DAP_AN_TINH'!E32</x:f>
        <x:v>0.3678205958711496</x:v>
      </x:c>
      <x:c r="U74" t="str">
        <x:v>2019</x:v>
      </x:c>
      <x:c r="V74" s="118" t="n">
        <x:f>'03_DAP_AN_TINH'!E26</x:f>
        <x:v>1.1279541361241021</x:v>
      </x:c>
      <x:c r="W74" s="118" t="n">
        <x:f>'03_DAP_AN_TINH'!E27</x:f>
        <x:v>0.35134041402005617</x:v>
      </x:c>
    </x:row>
    <x:row r="75">
      <x:c r="A75" t="str">
        <x:v>2020</x:v>
      </x:c>
      <x:c r="B75" s="113" t="n">
        <x:f>'03_DAP_AN_TINH'!F8</x:f>
        <x:v>56747.26</x:v>
      </x:c>
      <x:c r="C75" s="113" t="n">
        <x:f>'03_DAP_AN_TINH'!F16</x:f>
        <x:v>51975.22</x:v>
      </x:c>
      <x:c r="E75" t="str">
        <x:v>2020</x:v>
      </x:c>
      <x:c r="F75" s="113" t="n">
        <x:f>'03_DAP_AN_TINH'!F24</x:f>
        <x:v>4772.040000000001</x:v>
      </x:c>
      <x:c r="H75" t="str">
        <x:v>2020</x:v>
      </x:c>
      <x:c r="I75" s="113" t="n">
        <x:f>'03_DAP_AN_TINH'!F15</x:f>
        <x:v>72291.65</x:v>
      </x:c>
      <x:c r="J75" s="113" t="n">
        <x:f>'03_DAP_AN_TINH'!F21</x:f>
        <x:v>59219.79</x:v>
      </x:c>
      <x:c r="L75" t="str">
        <x:v>2020</x:v>
      </x:c>
      <x:c r="M75" s="113" t="n">
        <x:f>'03_DAP_AN_TINH'!F35</x:f>
        <x:v>54141.72</x:v>
      </x:c>
      <x:c r="N75" s="113" t="n">
        <x:f>'03_DAP_AN_TINH'!F36</x:f>
        <x:v>32318.630000000005</x:v>
      </x:c>
      <x:c r="P75" t="str">
        <x:v>2020</x:v>
      </x:c>
      <x:c r="Q75" s="120" t="n">
        <x:f>'03_DAP_AN_TINH'!F29</x:f>
        <x:v>0.4315005927621653</x:v>
      </x:c>
      <x:c r="R75" s="120" t="n">
        <x:f>'03_DAP_AN_TINH'!F30</x:f>
        <x:v>0.5684994832768528</x:v>
      </x:c>
      <x:c r="S75" s="120" t="n">
        <x:f>'03_DAP_AN_TINH'!F32</x:f>
        <x:v>0.047503171397345466</x:v>
      </x:c>
      <x:c r="U75" t="str">
        <x:v>2020</x:v>
      </x:c>
      <x:c r="V75" s="118" t="n">
        <x:f>'03_DAP_AN_TINH'!F26</x:f>
        <x:v>1.0918137527845</x:v>
      </x:c>
      <x:c r="W75" s="118" t="n">
        <x:f>'03_DAP_AN_TINH'!F27</x:f>
        <x:v>0.5377154728734193</x:v>
      </x:c>
    </x:row>
    <x:row r="76">
      <x:c r="A76" t="str">
        <x:v>2021</x:v>
      </x:c>
      <x:c r="B76" s="113" t="n">
        <x:f>'03_DAP_AN_TINH'!G8</x:f>
        <x:v>94154.86</x:v>
      </x:c>
      <x:c r="C76" s="113" t="n">
        <x:f>'03_DAP_AN_TINH'!G16</x:f>
        <x:v>73459.32</x:v>
      </x:c>
      <x:c r="E76" t="str">
        <x:v>2021</x:v>
      </x:c>
      <x:c r="F76" s="113" t="n">
        <x:f>'03_DAP_AN_TINH'!G24</x:f>
        <x:v>20695.539999999994</x:v>
      </x:c>
      <x:c r="H76" t="str">
        <x:v>2021</x:v>
      </x:c>
      <x:c r="I76" s="113" t="n">
        <x:f>'03_DAP_AN_TINH'!G15</x:f>
        <x:v>87455.8</x:v>
      </x:c>
      <x:c r="J76" s="113" t="n">
        <x:f>'03_DAP_AN_TINH'!G21</x:f>
        <x:v>90780.63</x:v>
      </x:c>
      <x:c r="L76" t="str">
        <x:v>2021</x:v>
      </x:c>
      <x:c r="M76" s="113" t="n">
        <x:f>'03_DAP_AN_TINH'!G35</x:f>
        <x:v>57212.57</x:v>
      </x:c>
      <x:c r="N76" s="113" t="n">
        <x:f>'03_DAP_AN_TINH'!G36</x:f>
        <x:v>16505.04</x:v>
      </x:c>
      <x:c r="P76" t="str">
        <x:v>2021</x:v>
      </x:c>
      <x:c r="Q76" s="120" t="n">
        <x:f>'03_DAP_AN_TINH'!G29</x:f>
        <x:v>0.5282582538406011</x:v>
      </x:c>
      <x:c r="R76" s="120" t="n">
        <x:f>'03_DAP_AN_TINH'!G30</x:f>
        <x:v>0.4717417461593988</x:v>
      </x:c>
      <x:c r="S76" s="120" t="n">
        <x:f>'03_DAP_AN_TINH'!G32</x:f>
        <x:v>0.05441480478568858</x:v>
      </x:c>
      <x:c r="U76" t="str">
        <x:v>2021</x:v>
      </x:c>
      <x:c r="V76" s="118" t="n">
        <x:f>'03_DAP_AN_TINH'!G26</x:f>
        <x:v>1.2817279005577507</x:v>
      </x:c>
      <x:c r="W76" s="118" t="n">
        <x:f>'03_DAP_AN_TINH'!G27</x:f>
        <x:v>0.6584625340936997</x:v>
      </x:c>
    </x:row>
    <x:row r="77">
      <x:c r="A77" t="str">
        <x:v>2022</x:v>
      </x:c>
      <x:c r="B77" s="113" t="n">
        <x:f>'03_DAP_AN_TINH'!H8</x:f>
        <x:v>80514.71</x:v>
      </x:c>
      <x:c r="C77" s="113" t="n">
        <x:f>'03_DAP_AN_TINH'!H16</x:f>
        <x:v>62385.39</x:v>
      </x:c>
      <x:c r="E77" t="str">
        <x:v>2022</x:v>
      </x:c>
      <x:c r="F77" s="113" t="n">
        <x:f>'03_DAP_AN_TINH'!H24</x:f>
        <x:v>18129.320000000007</x:v>
      </x:c>
      <x:c r="H77" t="str">
        <x:v>2022</x:v>
      </x:c>
      <x:c r="I77" s="113" t="n">
        <x:f>'03_DAP_AN_TINH'!H15</x:f>
        <x:v>74222.58</x:v>
      </x:c>
      <x:c r="J77" s="113" t="n">
        <x:f>'03_DAP_AN_TINH'!H21</x:f>
        <x:v>96112.94</x:v>
      </x:c>
      <x:c r="L77" t="str">
        <x:v>2022</x:v>
      </x:c>
      <x:c r="M77" s="113" t="n">
        <x:f>'03_DAP_AN_TINH'!H35</x:f>
        <x:v>57900.32</x:v>
      </x:c>
      <x:c r="N77" s="113" t="n">
        <x:f>'03_DAP_AN_TINH'!H36</x:f>
        <x:v>23307.479999999996</x:v>
      </x:c>
      <x:c r="P77" t="str">
        <x:v>2022</x:v>
      </x:c>
      <x:c r="Q77" s="120" t="n">
        <x:f>'03_DAP_AN_TINH'!H29</x:f>
        <x:v>0.4726830317011978</x:v>
      </x:c>
      <x:c r="R77" s="120" t="n">
        <x:f>'03_DAP_AN_TINH'!H30</x:f>
        <x:v>0.5273169682988023</x:v>
      </x:c>
      <x:c r="S77" s="120" t="n">
        <x:f>'03_DAP_AN_TINH'!H32</x:f>
        <x:v>0.07845263278029152</x:v>
      </x:c>
      <x:c r="U77" t="str">
        <x:v>2022</x:v>
      </x:c>
      <x:c r="V77" s="118" t="n">
        <x:f>'03_DAP_AN_TINH'!H26</x:f>
        <x:v>1.2906020143498342</x:v>
      </x:c>
      <x:c r="W77" s="118" t="n">
        <x:f>'03_DAP_AN_TINH'!H27</x:f>
        <x:v>0.7130789757024841</x:v>
      </x:c>
    </x:row>
    <x:row r="78">
      <x:c r="A78" t="str">
        <x:v>2023</x:v>
      </x:c>
      <x:c r="B78" s="113" t="n">
        <x:f>'03_DAP_AN_TINH'!I8</x:f>
        <x:v>82716.44</x:v>
      </x:c>
      <x:c r="C78" s="113" t="n">
        <x:f>'03_DAP_AN_TINH'!I16</x:f>
        <x:v>71513.49</x:v>
      </x:c>
      <x:c r="E78" t="str">
        <x:v>2023</x:v>
      </x:c>
      <x:c r="F78" s="113" t="n">
        <x:f>'03_DAP_AN_TINH'!I24</x:f>
        <x:v>11202.949999999997</x:v>
      </x:c>
      <x:c r="H78" t="str">
        <x:v>2023</x:v>
      </x:c>
      <x:c r="I78" s="113" t="n">
        <x:f>'03_DAP_AN_TINH'!I15</x:f>
        <x:v>84946.17</x:v>
      </x:c>
      <x:c r="J78" s="113" t="n">
        <x:f>'03_DAP_AN_TINH'!I21</x:f>
        <x:v>102836.42</x:v>
      </x:c>
      <x:c r="L78" t="str">
        <x:v>2023</x:v>
      </x:c>
      <x:c r="M78" s="113" t="n">
        <x:f>'03_DAP_AN_TINH'!I35</x:f>
        <x:v>65381</x:v>
      </x:c>
      <x:c r="N78" s="113" t="n">
        <x:f>'03_DAP_AN_TINH'!I36</x:f>
        <x:v>30951.7</x:v>
      </x:c>
      <x:c r="P78" t="str">
        <x:v>2023</x:v>
      </x:c>
      <x:c r="Q78" s="120" t="n">
        <x:f>'03_DAP_AN_TINH'!I29</x:f>
        <x:v>0.4404904629337576</x:v>
      </x:c>
      <x:c r="R78" s="120" t="n">
        <x:f>'03_DAP_AN_TINH'!I30</x:f>
        <x:v>0.5595095370662424</x:v>
      </x:c>
      <x:c r="S78" s="120" t="n">
        <x:f>'03_DAP_AN_TINH'!I32</x:f>
        <x:v>0.13898482282090155</x:v>
      </x:c>
      <x:c r="U78" t="str">
        <x:v>2023</x:v>
      </x:c>
      <x:c r="V78" s="118" t="n">
        <x:f>'03_DAP_AN_TINH'!I26</x:f>
        <x:v>1.1566550590664781</x:v>
      </x:c>
      <x:c r="W78" s="118" t="n">
        <x:f>'03_DAP_AN_TINH'!I27</x:f>
        <x:v>0.631089882482312</x:v>
      </x:c>
    </x:row>
    <x:row r="79">
      <x:c r="A79" t="str">
        <x:v>2024</x:v>
      </x:c>
      <x:c r="B79" s="113" t="n">
        <x:f>'03_DAP_AN_TINH'!J8</x:f>
        <x:v>86674.28</x:v>
      </x:c>
      <x:c r="C79" s="113" t="n">
        <x:f>'03_DAP_AN_TINH'!J16</x:f>
        <x:v>75225.24</x:v>
      </x:c>
      <x:c r="E79" t="str">
        <x:v>2024</x:v>
      </x:c>
      <x:c r="F79" s="113" t="n">
        <x:f>'03_DAP_AN_TINH'!J24</x:f>
        <x:v>11449.039999999994</x:v>
      </x:c>
      <x:c r="H79" t="str">
        <x:v>2024</x:v>
      </x:c>
      <x:c r="I79" s="113" t="n">
        <x:f>'03_DAP_AN_TINH'!J15</x:f>
        <x:v>109842.25</x:v>
      </x:c>
      <x:c r="J79" s="113" t="n">
        <x:f>'03_DAP_AN_TINH'!J21</x:f>
        <x:v>114647.46</x:v>
      </x:c>
      <x:c r="L79" t="str">
        <x:v>2024</x:v>
      </x:c>
      <x:c r="M79" s="113" t="n">
        <x:f>'03_DAP_AN_TINH'!J35</x:f>
        <x:v>82963.13</x:v>
      </x:c>
      <x:c r="N79" s="113" t="n">
        <x:f>'03_DAP_AN_TINH'!J36</x:f>
        <x:v>57100.76000000001</x:v>
      </x:c>
      <x:c r="P79" t="str">
        <x:v>2024</x:v>
      </x:c>
      <x:c r="Q79" s="120" t="n">
        <x:f>'03_DAP_AN_TINH'!J29</x:f>
        <x:v>0.38609466776895923</x:v>
      </x:c>
      <x:c r="R79" s="120" t="n">
        <x:f>'03_DAP_AN_TINH'!J30</x:f>
        <x:v>0.6139053322310408</x:v>
      </x:c>
      <x:c r="S79" s="120" t="n">
        <x:f>'03_DAP_AN_TINH'!J32</x:f>
        <x:v>0.28398058868711623</x:v>
      </x:c>
      <x:c r="U79" t="str">
        <x:v>2024</x:v>
      </x:c>
      <x:c r="V79" s="118" t="n">
        <x:f>'03_DAP_AN_TINH'!J26</x:f>
        <x:v>1.1521967892691336</x:v>
      </x:c>
      <x:c r="W79" s="118" t="n">
        <x:f>'03_DAP_AN_TINH'!J27</x:f>
        <x:v>0.44546444783692285</x:v>
      </x:c>
    </x:row>
  </x:sheetData>
  <x:mergeCells>
    <x:mergeCell ref="A1:N1"/>
    <x:mergeCell ref="A2:N2"/>
    <x:mergeCell ref="A15:D15"/>
    <x:mergeCell ref="C16:D17"/>
    <x:mergeCell ref="C18:D19"/>
    <x:mergeCell ref="C20:D21"/>
    <x:mergeCell ref="C22:D23"/>
    <x:mergeCell ref="C24:D25"/>
    <x:mergeCell ref="C26:D27"/>
  </x:mergeCells>
  <x:pageMargins left="0.7" right="0.7" top="0.75" bottom="0.75" header="0.3" footer="0.3"/>
  <x:drawing xmlns:r="http://schemas.openxmlformats.org/officeDocument/2006/relationships" r:id="R934bdc3ecb314874"/>
</x:worksheet>
</file>

<file path=xl/worksheets/sheet6.xml><?xml version="1.0" encoding="utf-8"?>
<x:worksheet xmlns:x="http://schemas.openxmlformats.org/spreadsheetml/2006/main">
  <x:sheetFormatPr defaultRowHeight="15"/>
  <x:cols>
    <x:col min="1" max="1" width="6" hidden="0" customWidth="1"/>
    <x:col min="2" max="2" width="16" hidden="0" customWidth="1"/>
    <x:col min="3" max="3" width="55" hidden="0" customWidth="1"/>
    <x:col min="4" max="4" width="34" hidden="0" customWidth="1"/>
    <x:col min="5" max="5" width="48" hidden="0" customWidth="1"/>
  </x:cols>
  <x:sheetData>
    <x:row r="1">
      <x:c r="A1" s="67" t="str">
        <x:v>CÂU HỎI HƯỚNG DẪN PHÂN TÍCH – HPG</x:v>
      </x:c>
      <x:c r="B1" s="67"/>
      <x:c r="C1" s="67"/>
      <x:c r="D1" s="67"/>
      <x:c r="E1" s="67"/>
    </x:row>
    <x:row r="2">
      <x:c r="A2" s="12" t="str">
        <x:v>Yêu cầu: mỗi câu trả lời phải nêu ít nhất 1 số liệu hoặc 1 tỷ số từ sheet 02_BAI_THUC_HANH. Không chấp nhận nhận xét chỉ có “tăng/giảm”.</x:v>
      </x:c>
      <x:c r="B2" s="12"/>
      <x:c r="C2" s="12"/>
      <x:c r="D2" s="12"/>
      <x:c r="E2" s="12"/>
    </x:row>
    <x:row r="4">
      <x:c r="A4" s="70" t="str">
        <x:v>STT</x:v>
      </x:c>
      <x:c r="B4" s="70" t="str">
        <x:v>Nhóm</x:v>
      </x:c>
      <x:c r="C4" s="70" t="str">
        <x:v>Câu hỏi</x:v>
      </x:c>
      <x:c r="D4" s="70" t="str">
        <x:v>Bằng chứng cần dùng</x:v>
      </x:c>
      <x:c r="E4" s="70" t="str">
        <x:v>Trả lời của sinh viên</x:v>
      </x:c>
    </x:row>
    <x:row r="5" ht="68" customHeight="1">
      <x:c r="A5" s="130" t="n">
        <x:v>1</x:v>
      </x:c>
      <x:c r="B5" s="130" t="str">
        <x:v>Quy mô</x:v>
      </x:c>
      <x:c r="C5" s="130" t="str">
        <x:v>Tổng tài sản của HPG có những điểm ngoặt nào trong 2016–2024? Chọn 2 giai đoạn đáng chú ý nhất.</x:v>
      </x:c>
      <x:c r="D5" s="130" t="str">
        <x:v>Tổng tài sản; tăng trưởng YoY</x:v>
      </x:c>
      <x:c r="E5" s="133" t="str"/>
    </x:row>
    <x:row r="6" ht="68" customHeight="1">
      <x:c r="A6" s="130" t="n">
        <x:v>2</x:v>
      </x:c>
      <x:c r="B6" s="130" t="str">
        <x:v>Cơ cấu tài sản</x:v>
      </x:c>
      <x:c r="C6" s="130" t="str">
        <x:v>Tỷ trọng TSNH và TSDH thay đổi như thế nào? Điều này nói gì về đặc điểm tài sản của HPG?</x:v>
      </x:c>
      <x:c r="D6" s="130" t="str">
        <x:v>TSNH/TTS; TSDH/TTS</x:v>
      </x:c>
      <x:c r="E6" s="133" t="str"/>
    </x:row>
    <x:row r="7" ht="68" customHeight="1">
      <x:c r="A7" s="130" t="n">
        <x:v>3</x:v>
      </x:c>
      <x:c r="B7" s="130" t="str">
        <x:v>Đầu tư</x:v>
      </x:c>
      <x:c r="C7" s="130" t="str">
        <x:v>XDCB dở dang biến động ra sao? Năm 2024 có gì đặc biệt?</x:v>
      </x:c>
      <x:c r="D7" s="130" t="str">
        <x:v>XDCB dở dang; XDCB/TTS; tăng trưởng YoY</x:v>
      </x:c>
      <x:c r="E7" s="133" t="str"/>
    </x:row>
    <x:row r="8" ht="68" customHeight="1">
      <x:c r="A8" s="130" t="n">
        <x:v>4</x:v>
      </x:c>
      <x:c r="B8" s="130" t="str">
        <x:v>Vốn lưu động</x:v>
      </x:c>
      <x:c r="C8" s="130" t="str">
        <x:v>Vốn lưu động ròng tăng hay giảm? Biên an toàn vốn lưu động có đang thu hẹp không?</x:v>
      </x:c>
      <x:c r="D8" s="130" t="str">
        <x:v>NWC; NWC/TTS</x:v>
      </x:c>
      <x:c r="E8" s="133" t="str"/>
    </x:row>
    <x:row r="9" ht="68" customHeight="1">
      <x:c r="A9" s="130" t="n">
        <x:v>5</x:v>
      </x:c>
      <x:c r="B9" s="130" t="str">
        <x:v>Thanh khoản</x:v>
      </x:c>
      <x:c r="C9" s="130" t="str">
        <x:v>Current ratio và Quick ratio có cùng xu hướng không? Khoảng cách giữa hai tỷ số cho biết điều gì?</x:v>
      </x:c>
      <x:c r="D9" s="130" t="str">
        <x:v>Current ratio; Quick ratio; HTK/TSNH</x:v>
      </x:c>
      <x:c r="E9" s="133" t="str"/>
    </x:row>
    <x:row r="10" ht="68" customHeight="1">
      <x:c r="A10" s="130" t="n">
        <x:v>6</x:v>
      </x:c>
      <x:c r="B10" s="130" t="str">
        <x:v>Tiền</x:v>
      </x:c>
      <x:c r="C10" s="130" t="str">
        <x:v>Tiền và đầu tư ngắn hạn đang tích lũy hay giảm xuống trong giai đoạn gần đây? Điều này có thể liên hệ với khoản mục nào?</x:v>
      </x:c>
      <x:c r="D10" s="130" t="str">
        <x:v>Tiền; ĐT ngắn hạn; XDCB dở dang</x:v>
      </x:c>
      <x:c r="E10" s="133" t="str"/>
    </x:row>
    <x:row r="11" ht="68" customHeight="1">
      <x:c r="A11" s="130" t="n">
        <x:v>7</x:v>
      </x:c>
      <x:c r="B11" s="130" t="str">
        <x:v>Cơ cấu nợ</x:v>
      </x:c>
      <x:c r="C11" s="130" t="str">
        <x:v>Nợ phải trả tăng/giảm thế nào so với VCSH? Đòn bẩy tài chính có thay đổi đáng kể không?</x:v>
      </x:c>
      <x:c r="D11" s="130" t="str">
        <x:v>Nợ/TTS; Nợ/VCSH</x:v>
      </x:c>
      <x:c r="E11" s="133" t="str"/>
    </x:row>
    <x:row r="12" ht="68" customHeight="1">
      <x:c r="A12" s="130" t="n">
        <x:v>8</x:v>
      </x:c>
      <x:c r="B12" s="130" t="str">
        <x:v>Nợ ngắn hạn</x:v>
      </x:c>
      <x:c r="C12" s="130" t="str">
        <x:v>Trong Nợ ngắn hạn, Vay ngắn hạn và Phải trả người bán chiếm tỷ trọng như thế nào? Hai khoản này khác nhau về bản chất ra sao?</x:v>
      </x:c>
      <x:c r="D12" s="130" t="str">
        <x:v>Vay NH/Nợ NH; Phải trả NCC/Nợ NH</x:v>
      </x:c>
      <x:c r="E12" s="133" t="str"/>
    </x:row>
    <x:row r="13" ht="68" customHeight="1">
      <x:c r="A13" s="130" t="n">
        <x:v>9</x:v>
      </x:c>
      <x:c r="B13" s="130" t="str">
        <x:v>Kỳ hạn nợ</x:v>
      </x:c>
      <x:c r="C13" s="130" t="str">
        <x:v>Tỷ trọng Vay dài hạn trong Tổng nợ vay thay đổi ra sao? Có phù hợp với sự gia tăng tài sản dài hạn/XDCB không?</x:v>
      </x:c>
      <x:c r="D13" s="130" t="str">
        <x:v>Vay DH/Tổng nợ vay; XDCB/TTS</x:v>
      </x:c>
      <x:c r="E13" s="133" t="str"/>
    </x:row>
    <x:row r="14" ht="68" customHeight="1">
      <x:c r="A14" s="130" t="n">
        <x:v>10</x:v>
      </x:c>
      <x:c r="B14" s="130" t="str">
        <x:v>Nợ ròng</x:v>
      </x:c>
      <x:c r="C14" s="130" t="str">
        <x:v>Nợ vay ròng cho tín hiệu gì khác so với Tổng nợ vay? Vì sao phải trừ tiền và đầu tư ngắn hạn?</x:v>
      </x:c>
      <x:c r="D14" s="130" t="str">
        <x:v>Tổng nợ vay; Nợ vay ròng; Nợ vay ròng/VCSH</x:v>
      </x:c>
      <x:c r="E14" s="133" t="str"/>
    </x:row>
    <x:row r="15" ht="68" customHeight="1">
      <x:c r="A15" s="130" t="n">
        <x:v>11</x:v>
      </x:c>
      <x:c r="B15" s="130" t="str">
        <x:v>Cân đối kỳ hạn</x:v>
      </x:c>
      <x:c r="C15" s="130" t="str">
        <x:v>So sánh Nguồn vốn thường xuyên – TSDH với Vốn lưu động ròng. Tại sao về lý thuyết hai đại lượng này phải bằng nhau?</x:v>
      </x:c>
      <x:c r="D15" s="130" t="str">
        <x:v>Rows 24, 41–43 trong bài thực hành</x:v>
      </x:c>
      <x:c r="E15" s="133" t="str"/>
    </x:row>
    <x:row r="16" ht="68" customHeight="1">
      <x:c r="A16" s="130" t="n">
        <x:v>12</x:v>
      </x:c>
      <x:c r="B16" s="130" t="str">
        <x:v>Kết luận</x:v>
      </x:c>
      <x:c r="C16" s="130" t="str">
        <x:v>Từ bảng CĐKT, hãy xác định HPG năm 2024 đang ở pha tích lũy tiền, thu hẹp đầu tư hay mở rộng CAPEX. Nêu 2 điểm tích cực và 2 rủi ro cần theo dõi.</x:v>
      </x:c>
      <x:c r="D16" s="130" t="str">
        <x:v>Ít nhất 4 chỉ tiêu từ các nhóm trên</x:v>
      </x:c>
      <x:c r="E16" s="133" t="str"/>
    </x:row>
  </x:sheetData>
  <x:mergeCells>
    <x:mergeCell ref="A1:E1"/>
    <x:mergeCell ref="A2:E2"/>
  </x:mergeCells>
  <x:pageMargins left="0.7" right="0.7" top="0.75" bottom="0.75" header="0.3" footer="0.3"/>
</x:worksheet>
</file>

<file path=xl/worksheets/sheet7.xml><?xml version="1.0" encoding="utf-8"?>
<x:worksheet xmlns:x="http://schemas.openxmlformats.org/spreadsheetml/2006/main">
  <x:sheetFormatPr defaultRowHeight="15"/>
  <x:cols>
    <x:col min="1" max="1" width="22" hidden="0" customWidth="1"/>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s>
  <x:sheetData>
    <x:row r="1">
      <x:c r="A1" s="67" t="str">
        <x:v>GỢI Ý GIẢNG VIÊN – CÁCH DẪN DẮT PHÂN TÍCH</x:v>
      </x:c>
      <x:c r="B1" s="67"/>
      <x:c r="C1" s="67"/>
      <x:c r="D1" s="67"/>
      <x:c r="E1" s="67"/>
      <x:c r="F1" s="67"/>
      <x:c r="G1" s="67"/>
      <x:c r="H1" s="67"/>
      <x:c r="I1" s="67"/>
      <x:c r="J1" s="67"/>
    </x:row>
    <x:row r="2">
      <x:c r="A2" s="12" t="str">
        <x:v>Không yêu cầu sinh viên “kể” toàn bộ bảng CĐKT. Mục tiêu là nhận ra câu chuyện tài chính qua các biến động lớn và kiểm chứng bằng tỷ số.</x:v>
      </x:c>
      <x:c r="B2" s="12"/>
      <x:c r="C2" s="12"/>
      <x:c r="D2" s="12"/>
      <x:c r="E2" s="12"/>
      <x:c r="F2" s="12"/>
      <x:c r="G2" s="12"/>
      <x:c r="H2" s="12"/>
      <x:c r="I2" s="12"/>
      <x:c r="J2" s="12"/>
    </x:row>
    <x:row r="4">
      <x:c r="A4" s="122" t="str">
        <x:v>1. Mở bài</x:v>
      </x:c>
      <x:c r="B4" s="138" t="str">
        <x:v>Cho sinh viên nhìn biểu đồ Tổng tài sản/TSNH/TSDH và hỏi: “Tiền đang đi đâu?” trước khi cho xem các tỷ số.</x:v>
      </x:c>
      <x:c r="C4" s="138"/>
      <x:c r="D4" s="138"/>
      <x:c r="E4" s="138"/>
      <x:c r="F4" s="138"/>
      <x:c r="G4" s="138"/>
      <x:c r="H4" s="138"/>
      <x:c r="I4" s="138"/>
      <x:c r="J4" s="138"/>
    </x:row>
    <x:row r="5">
      <x:c r="A5" s="22"/>
      <x:c r="B5" s="138"/>
      <x:c r="C5" s="138"/>
      <x:c r="D5" s="138"/>
      <x:c r="E5" s="138"/>
      <x:c r="F5" s="138"/>
      <x:c r="G5" s="138"/>
      <x:c r="H5" s="138"/>
      <x:c r="I5" s="138"/>
      <x:c r="J5" s="138"/>
    </x:row>
    <x:row r="6">
      <x:c r="A6" s="122" t="str">
        <x:v>2. Vốn lưu động</x:v>
      </x:c>
      <x:c r="B6" s="138" t="str">
        <x:v>Yêu cầu tính NWC trước. Sau đó mới hỏi Current ratio. Nhấn mạnh NWC là số tuyệt đối, Current ratio là số tương đối; hai cách nhìn bổ sung nhau.</x:v>
      </x:c>
      <x:c r="C6" s="138"/>
      <x:c r="D6" s="138"/>
      <x:c r="E6" s="138"/>
      <x:c r="F6" s="138"/>
      <x:c r="G6" s="138"/>
      <x:c r="H6" s="138"/>
      <x:c r="I6" s="138"/>
      <x:c r="J6" s="138"/>
    </x:row>
    <x:row r="7">
      <x:c r="A7" s="22"/>
      <x:c r="B7" s="138"/>
      <x:c r="C7" s="138"/>
      <x:c r="D7" s="138"/>
      <x:c r="E7" s="138"/>
      <x:c r="F7" s="138"/>
      <x:c r="G7" s="138"/>
      <x:c r="H7" s="138"/>
      <x:c r="I7" s="138"/>
      <x:c r="J7" s="138"/>
    </x:row>
    <x:row r="8">
      <x:c r="A8" s="122" t="str">
        <x:v>3. Thanh khoản</x:v>
      </x:c>
      <x:c r="B8" s="138" t="str">
        <x:v>Nếu Current ratio còn trên 1 nhưng Quick ratio thấp hơn rõ rệt, không kết luận ngay là mất thanh khoản. Hỏi tiếp tỷ trọng HTK và đặc thù doanh nghiệp thép.</x:v>
      </x:c>
      <x:c r="C8" s="138"/>
      <x:c r="D8" s="138"/>
      <x:c r="E8" s="138"/>
      <x:c r="F8" s="138"/>
      <x:c r="G8" s="138"/>
      <x:c r="H8" s="138"/>
      <x:c r="I8" s="138"/>
      <x:c r="J8" s="138"/>
    </x:row>
    <x:row r="9">
      <x:c r="A9" s="22"/>
      <x:c r="B9" s="138"/>
      <x:c r="C9" s="138"/>
      <x:c r="D9" s="138"/>
      <x:c r="E9" s="138"/>
      <x:c r="F9" s="138"/>
      <x:c r="G9" s="138"/>
      <x:c r="H9" s="138"/>
      <x:c r="I9" s="138"/>
      <x:c r="J9" s="138"/>
    </x:row>
    <x:row r="10">
      <x:c r="A10" s="122" t="str">
        <x:v>4. Nợ</x:v>
      </x:c>
      <x:c r="B10" s="138" t="str">
        <x:v>Tách 3 tầng: Nợ phải trả → Nợ ngắn/dài hạn → Vay ngắn/dài hạn. Đây là bước quan trọng nhất để tránh kết luận sai.</x:v>
      </x:c>
      <x:c r="C10" s="138"/>
      <x:c r="D10" s="138"/>
      <x:c r="E10" s="138"/>
      <x:c r="F10" s="138"/>
      <x:c r="G10" s="138"/>
      <x:c r="H10" s="138"/>
      <x:c r="I10" s="138"/>
      <x:c r="J10" s="138"/>
    </x:row>
    <x:row r="11">
      <x:c r="A11" s="22"/>
      <x:c r="B11" s="138"/>
      <x:c r="C11" s="138"/>
      <x:c r="D11" s="138"/>
      <x:c r="E11" s="138"/>
      <x:c r="F11" s="138"/>
      <x:c r="G11" s="138"/>
      <x:c r="H11" s="138"/>
      <x:c r="I11" s="138"/>
      <x:c r="J11" s="138"/>
    </x:row>
    <x:row r="12">
      <x:c r="A12" s="122" t="str">
        <x:v>5. Tài trợ đầu tư</x:v>
      </x:c>
      <x:c r="B12" s="138" t="str">
        <x:v>Đặt XDCB dở dang cạnh Vay dài hạn và Nợ vay ròng. Nếu cùng tăng, câu hỏi chuyển từ “nợ có cao không?” sang “tài sản mới có tạo đủ dòng tiền/ROIC không?”</x:v>
      </x:c>
      <x:c r="C12" s="138"/>
      <x:c r="D12" s="138"/>
      <x:c r="E12" s="138"/>
      <x:c r="F12" s="138"/>
      <x:c r="G12" s="138"/>
      <x:c r="H12" s="138"/>
      <x:c r="I12" s="138"/>
      <x:c r="J12" s="138"/>
    </x:row>
    <x:row r="13">
      <x:c r="A13" s="22"/>
      <x:c r="B13" s="138"/>
      <x:c r="C13" s="138"/>
      <x:c r="D13" s="138"/>
      <x:c r="E13" s="138"/>
      <x:c r="F13" s="138"/>
      <x:c r="G13" s="138"/>
      <x:c r="H13" s="138"/>
      <x:c r="I13" s="138"/>
      <x:c r="J13" s="138"/>
    </x:row>
    <x:row r="14">
      <x:c r="A14" s="122" t="str">
        <x:v>6. Kết luận</x:v>
      </x:c>
      <x:c r="B14" s="138" t="str">
        <x:v>Buộc sinh viên kết luận bằng 1 câu về pha tài chính của doanh nghiệp, 2 điểm tích cực, 2 rủi ro và 2 chỉ tiêu cần theo dõi ở kỳ sau.</x:v>
      </x:c>
      <x:c r="C14" s="138"/>
      <x:c r="D14" s="138"/>
      <x:c r="E14" s="138"/>
      <x:c r="F14" s="138"/>
      <x:c r="G14" s="138"/>
      <x:c r="H14" s="138"/>
      <x:c r="I14" s="138"/>
      <x:c r="J14" s="138"/>
    </x:row>
    <x:row r="15">
      <x:c r="A15" s="22"/>
      <x:c r="B15" s="138"/>
      <x:c r="C15" s="138"/>
      <x:c r="D15" s="138"/>
      <x:c r="E15" s="138"/>
      <x:c r="F15" s="138"/>
      <x:c r="G15" s="138"/>
      <x:c r="H15" s="138"/>
      <x:c r="I15" s="138"/>
      <x:c r="J15" s="138"/>
    </x:row>
  </x:sheetData>
  <x:mergeCells>
    <x:mergeCell ref="A1:J1"/>
    <x:mergeCell ref="A2:J2"/>
    <x:mergeCell ref="B4:J5"/>
    <x:mergeCell ref="B6:J7"/>
    <x:mergeCell ref="B8:J9"/>
    <x:mergeCell ref="B10:J11"/>
    <x:mergeCell ref="B12:J13"/>
    <x:mergeCell ref="B14:J15"/>
  </x:mergeCells>
  <x:pageMargins left="0.7" right="0.7" top="0.75" bottom="0.75" header="0.3" footer="0.3"/>
</x:worksheet>
</file>