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worksheets/sheet6.xml" ContentType="application/vnd.openxmlformats-officedocument.spreadsheetml.worksheet+xml"/>
  <Override PartName="/xl/drawings/drawing3.xml" ContentType="application/vnd.openxmlformats-officedocument.drawing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drawings/charts/chart9.xml" ContentType="application/vnd.openxmlformats-officedocument.drawingml.char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8.xml" ContentType="application/vnd.openxmlformats-officedocument.spreadsheetml.worksheet+xml"/>
  <Override PartName="/xl/drawings/drawing5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worksheets/sheet9.xml" ContentType="application/vnd.openxmlformats-officedocument.spreadsheetml.worksheet+xml"/>
  <Override PartName="/xl/drawings/drawing6.xml" ContentType="application/vnd.openxmlformats-officedocument.drawing+xml"/>
  <Override PartName="/xl/drawings/charts/chart15.xml" ContentType="application/vnd.openxmlformats-officedocument.drawingml.chart+xml"/>
  <Override PartName="/xl/drawings/charts/chart16.xml" ContentType="application/vnd.openxmlformats-officedocument.drawingml.chart+xml"/>
  <Override PartName="/xl/drawings/charts/chart17.xml" ContentType="application/vnd.openxmlformats-officedocument.drawingml.chart+xml"/>
  <Override PartName="/xl/drawings/charts/chart18.xml" ContentType="application/vnd.openxmlformats-officedocument.drawingml.chart+xml"/>
  <Override PartName="/xl/drawings/charts/chart19.xml" ContentType="application/vnd.openxmlformats-officedocument.drawingml.char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864b6adc0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HUONG_DAN" sheetId="1" r:id="R6035c55d8dbd4717"/>
    <x:sheet xmlns:r="http://schemas.openxmlformats.org/officeDocument/2006/relationships" name="01_CDKT_DATA" sheetId="2" r:id="R9d22cbeb47d9445b"/>
    <x:sheet xmlns:r="http://schemas.openxmlformats.org/officeDocument/2006/relationships" name="04_KQKD_DATA" sheetId="3" r:id="R94418663ec29455e"/>
    <x:sheet xmlns:r="http://schemas.openxmlformats.org/officeDocument/2006/relationships" name="02_CDKT_THUC_HANH" sheetId="4" r:id="R5be5bde92227460e"/>
    <x:sheet xmlns:r="http://schemas.openxmlformats.org/officeDocument/2006/relationships" name="03_CDKT_DAP_AN" sheetId="5" r:id="R3177c48a451c4b04"/>
    <x:sheet xmlns:r="http://schemas.openxmlformats.org/officeDocument/2006/relationships" name="05_KQKD_THUC_HANH" sheetId="6" r:id="R71e685c665814058"/>
    <x:sheet xmlns:r="http://schemas.openxmlformats.org/officeDocument/2006/relationships" name="06_KQKD_DAP_AN" sheetId="7" r:id="Rb9e3d6502b694d81"/>
    <x:sheet xmlns:r="http://schemas.openxmlformats.org/officeDocument/2006/relationships" name="07_LIEN_KET_BCTC" sheetId="8" r:id="Rebc83f4bc13043bb"/>
    <x:sheet xmlns:r="http://schemas.openxmlformats.org/officeDocument/2006/relationships" name="08_DASHBOARD" sheetId="9" r:id="R21a6a10b3d21498e"/>
    <x:sheet xmlns:r="http://schemas.openxmlformats.org/officeDocument/2006/relationships" name="09_CAU_HOI" sheetId="10" r:id="R30e1994b08ba4b5d"/>
    <x:sheet xmlns:r="http://schemas.openxmlformats.org/officeDocument/2006/relationships" name="10_GOI_Y_GV" sheetId="11" r:id="Rae18136b04a14f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;[Red](#,##0.0);-"/>
    <x:numFmt numFmtId="201" formatCode="0.0%;[Red](0.0%);-"/>
    <x:numFmt numFmtId="202" formatCode="0.00x;[Red](0.00x);-"/>
    <x:numFmt numFmtId="203" formatCode="#,##0;[Red](#,##0);-"/>
  </x:numFmts>
  <x:fonts count="13">
    <x:font>
      <x:sz val="11"/>
      <x:name val="Carlito"/>
    </x:font>
    <x:font>
      <x:b/>
      <x:sz val="16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1"/>
      <x:color rgb="FF1F1F1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b/>
      <x:sz val="10"/>
      <x:color rgb="FFFFFFFF"/>
      <x:name val="Aptos"/>
    </x:font>
    <x:font>
      <x:sz val="10"/>
      <x:name val="Aptos"/>
    </x:font>
    <x:font>
      <x:b/>
      <x:sz val="10"/>
      <x:color rgb="FF1F1F1F"/>
      <x:name val="Aptos"/>
    </x:font>
    <x:font>
      <x:sz val="10"/>
      <x:color rgb="FF0000FF"/>
      <x:name val="Aptos"/>
    </x:font>
    <x:font>
      <x:sz val="10"/>
      <x:color rgb="FF008000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1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1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200" fontId="6" fillId="5" borderId="0" xfId="0" applyNumberFormat="1" applyFont="1" applyFill="1" applyBorder="1"/>
    <x:xf numFmtId="200" fontId="6" fillId="5" borderId="1" xfId="0" applyNumberFormat="1" applyFont="1" applyFill="1" applyBorder="1"/>
    <x:xf numFmtId="200" fontId="6" fillId="5" borderId="0" xfId="0" applyNumberFormat="1" applyFont="1" applyFill="1" applyBorder="1" applyAlignment="1">
      <x:alignment horizontal="right"/>
    </x:xf>
    <x:xf numFmtId="200" fontId="6" fillId="5" borderId="1" xfId="0" applyNumberFormat="1" applyFont="1" applyFill="1" applyBorder="1" applyAlignment="1">
      <x:alignment horizontal="right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horizontal="right" vertical="center"/>
    </x:xf>
    <x:xf numFmtId="200" fontId="0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6" fillId="5" borderId="1" xfId="0" applyNumberFormat="1" applyFont="1" applyFill="1" applyBorder="1" applyAlignment="1">
      <x:alignment horizontal="right"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200" fontId="7" fillId="0" borderId="0" xfId="0" applyNumberFormat="1" applyFont="1" applyFill="1" applyBorder="1" applyAlignment="1">
      <x:alignment horizontal="right"/>
    </x:xf>
    <x:xf numFmtId="200" fontId="7" fillId="0" borderId="1" xfId="0" applyNumberFormat="1" applyFont="1" applyFill="1" applyBorder="1" applyAlignment="1">
      <x:alignment horizontal="right"/>
    </x:xf>
    <x:xf numFmtId="200" fontId="7" fillId="0" borderId="0" xfId="0" applyNumberFormat="1" applyFont="1" applyFill="1" applyBorder="1" applyAlignment="1">
      <x:alignment horizontal="right" vertical="center"/>
    </x:xf>
    <x:xf numFmtId="200" fontId="7" fillId="0" borderId="1" xfId="0" applyNumberFormat="1" applyFont="1" applyFill="1" applyBorder="1" applyAlignment="1">
      <x:alignment horizontal="right" vertical="center"/>
    </x:xf>
    <x:xf numFmtId="203" fontId="6" fillId="5" borderId="0" xfId="0" applyNumberFormat="1" applyFont="1" applyFill="1" applyBorder="1"/>
    <x:xf numFmtId="203" fontId="6" fillId="5" borderId="1" xfId="0" applyNumberFormat="1" applyFont="1" applyFill="1" applyBorder="1"/>
    <x:xf numFmtId="203" fontId="7" fillId="0" borderId="0" xfId="0" applyNumberFormat="1" applyFont="1" applyFill="1" applyBorder="1"/>
    <x:xf numFmtId="203" fontId="7" fillId="0" borderId="1" xfId="0" applyNumberFormat="1" applyFont="1" applyFill="1" applyBorder="1"/>
    <x:xf numFmtId="201" fontId="7" fillId="0" borderId="0" xfId="0" applyNumberFormat="1" applyFont="1" applyFill="1" applyBorder="1"/>
    <x:xf numFmtId="201" fontId="7" fillId="0" borderId="1" xfId="0" applyNumberFormat="1" applyFont="1" applyFill="1" applyBorder="1"/>
    <x:xf numFmtId="0" fontId="8" fillId="2" borderId="0" xfId="0" applyNumberFormat="1" applyFont="1" applyFill="1" applyBorder="1" applyAlignment="1">
      <x:alignment horizontal="left" vertical="center"/>
    </x:xf>
    <x:xf numFmtId="0" fontId="9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vertical="center"/>
    </x:xf>
    <x:xf numFmtId="200" fontId="11" fillId="5" borderId="0" xfId="0" applyNumberFormat="1" applyFont="1" applyFill="1" applyBorder="1" applyAlignment="1">
      <x:alignment horizontal="right" vertical="center"/>
    </x:xf>
    <x:xf numFmtId="200" fontId="9" fillId="0" borderId="0" xfId="0" applyNumberFormat="1" applyFont="1" applyFill="1" applyBorder="1" applyAlignment="1">
      <x:alignment vertical="center"/>
    </x:xf>
    <x:xf numFmtId="201" fontId="9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 applyAlignment="1">
      <x:alignment horizontal="left" vertical="center"/>
    </x:xf>
    <x:xf numFmtId="0" fontId="9" fillId="3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/>
    <x:xf numFmtId="0" fontId="10" fillId="4" borderId="1" xfId="0" applyNumberFormat="1" applyFont="1" applyFill="1" applyBorder="1" applyAlignment="1">
      <x:alignment horizontal="center" vertical="center" wrapText="1"/>
    </x:xf>
    <x:xf numFmtId="0" fontId="9" fillId="0" borderId="1" xfId="0" applyNumberFormat="1" applyFont="1" applyFill="1" applyBorder="1" applyAlignment="1">
      <x:alignment vertical="center"/>
    </x:xf>
    <x:xf numFmtId="200" fontId="11" fillId="5" borderId="1" xfId="0" applyNumberFormat="1" applyFont="1" applyFill="1" applyBorder="1" applyAlignment="1">
      <x:alignment horizontal="right" vertical="center"/>
    </x:xf>
    <x:xf numFmtId="200" fontId="9" fillId="0" borderId="1" xfId="0" applyNumberFormat="1" applyFont="1" applyFill="1" applyBorder="1" applyAlignment="1">
      <x:alignment vertical="center"/>
    </x:xf>
    <x:xf numFmtId="201" fontId="9" fillId="0" borderId="1" xfId="0" applyNumberFormat="1" applyFont="1" applyFill="1" applyBorder="1" applyAlignment="1">
      <x:alignment vertical="center"/>
    </x:xf>
    <x:xf numFmtId="202" fontId="9" fillId="0" borderId="1" xfId="0" applyNumberFormat="1" applyFont="1" applyFill="1" applyBorder="1" applyAlignment="1">
      <x:alignment vertical="center"/>
    </x:xf>
    <x:xf numFmtId="200" fontId="12" fillId="0" borderId="0" xfId="0" applyNumberFormat="1" applyFont="1" applyFill="1" applyBorder="1" applyAlignment="1">
      <x:alignment horizontal="right" vertical="center"/>
    </x:xf>
    <x:xf numFmtId="200" fontId="12" fillId="0" borderId="1" xfId="0" applyNumberFormat="1" applyFont="1" applyFill="1" applyBorder="1" applyAlignment="1">
      <x:alignment horizontal="right" vertical="center"/>
    </x:xf>
    <x:xf numFmtId="200" fontId="11" fillId="5" borderId="0" xfId="0" applyNumberFormat="1" applyFont="1" applyFill="1" applyBorder="1"/>
    <x:xf numFmtId="203" fontId="11" fillId="5" borderId="0" xfId="0" applyNumberFormat="1" applyFont="1" applyFill="1" applyBorder="1"/>
    <x:xf numFmtId="201" fontId="9" fillId="0" borderId="0" xfId="0" applyNumberFormat="1" applyFont="1" applyFill="1" applyBorder="1"/>
    <x:xf numFmtId="200" fontId="9" fillId="0" borderId="0" xfId="0" applyNumberFormat="1" applyFont="1" applyFill="1" applyBorder="1"/>
    <x:xf numFmtId="202" fontId="9" fillId="0" borderId="0" xfId="0" applyNumberFormat="1" applyFont="1" applyFill="1" applyBorder="1"/>
    <x:xf numFmtId="200" fontId="11" fillId="5" borderId="1" xfId="0" applyNumberFormat="1" applyFont="1" applyFill="1" applyBorder="1"/>
    <x:xf numFmtId="203" fontId="11" fillId="5" borderId="1" xfId="0" applyNumberFormat="1" applyFont="1" applyFill="1" applyBorder="1"/>
    <x:xf numFmtId="201" fontId="9" fillId="0" borderId="1" xfId="0" applyNumberFormat="1" applyFont="1" applyFill="1" applyBorder="1"/>
    <x:xf numFmtId="200" fontId="9" fillId="0" borderId="1" xfId="0" applyNumberFormat="1" applyFont="1" applyFill="1" applyBorder="1"/>
    <x:xf numFmtId="202" fontId="9" fillId="0" borderId="1" xfId="0" applyNumberFormat="1" applyFont="1" applyFill="1" applyBorder="1"/>
    <x:xf numFmtId="200" fontId="12" fillId="0" borderId="0" xfId="0" applyNumberFormat="1" applyFont="1" applyFill="1" applyBorder="1"/>
    <x:xf numFmtId="203" fontId="12" fillId="0" borderId="0" xfId="0" applyNumberFormat="1" applyFont="1" applyFill="1" applyBorder="1"/>
    <x:xf numFmtId="200" fontId="12" fillId="0" borderId="1" xfId="0" applyNumberFormat="1" applyFont="1" applyFill="1" applyBorder="1"/>
    <x:xf numFmtId="203" fontId="12" fillId="0" borderId="1" xfId="0" applyNumberFormat="1" applyFont="1" applyFill="1" applyBorder="1"/>
    <x:xf numFmtId="201" fontId="12" fillId="0" borderId="0" xfId="0" applyNumberFormat="1" applyFont="1" applyFill="1" applyBorder="1"/>
  </x:cellXfs>
  <x:cellStyles count="1">
    <x:cellStyle name="Normal" xfId="0"/>
  </x:cellStyles>
  <x:dxfs count="2"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df9c8f5dd4e79" /><Relationship Type="http://schemas.openxmlformats.org/officeDocument/2006/relationships/theme" Target="/xl/theme/theme1.xml" Id="Rd4e7d38f2acb4e38" /><Relationship Type="http://schemas.openxmlformats.org/officeDocument/2006/relationships/sharedStrings" Target="/xl/sharedStrings.xml" Id="R7ae02524c0df48b2" /><Relationship Type="http://schemas.openxmlformats.org/officeDocument/2006/relationships/worksheet" Target="/xl/worksheets/sheet1.xml" Id="R6035c55d8dbd4717" /><Relationship Type="http://schemas.openxmlformats.org/officeDocument/2006/relationships/worksheet" Target="/xl/worksheets/sheet2.xml" Id="R9d22cbeb47d9445b" /><Relationship Type="http://schemas.openxmlformats.org/officeDocument/2006/relationships/worksheet" Target="/xl/worksheets/sheet3.xml" Id="R94418663ec29455e" /><Relationship Type="http://schemas.openxmlformats.org/officeDocument/2006/relationships/worksheet" Target="/xl/worksheets/sheet4.xml" Id="R5be5bde92227460e" /><Relationship Type="http://schemas.openxmlformats.org/officeDocument/2006/relationships/worksheet" Target="/xl/worksheets/sheet5.xml" Id="R3177c48a451c4b04" /><Relationship Type="http://schemas.openxmlformats.org/officeDocument/2006/relationships/worksheet" Target="/xl/worksheets/sheet6.xml" Id="R71e685c665814058" /><Relationship Type="http://schemas.openxmlformats.org/officeDocument/2006/relationships/worksheet" Target="/xl/worksheets/sheet7.xml" Id="Rb9e3d6502b694d81" /><Relationship Type="http://schemas.openxmlformats.org/officeDocument/2006/relationships/worksheet" Target="/xl/worksheets/sheet8.xml" Id="Rebc83f4bc13043bb" /><Relationship Type="http://schemas.openxmlformats.org/officeDocument/2006/relationships/worksheet" Target="/xl/worksheets/sheet9.xml" Id="R21a6a10b3d21498e" /><Relationship Type="http://schemas.openxmlformats.org/officeDocument/2006/relationships/worksheet" Target="/xl/worksheets/sheet10.xml" Id="R30e1994b08ba4b5d" /><Relationship Type="http://schemas.openxmlformats.org/officeDocument/2006/relationships/worksheet" Target="/xl/worksheets/sheet11.xml" Id="Rae18136b04a14f3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79280d2d97d4efb" /><Relationship Type="http://schemas.openxmlformats.org/officeDocument/2006/relationships/chart" Target="/xl/drawings/charts/chart2.xml" Id="Rc0437111b5ad41bd" /><Relationship Type="http://schemas.openxmlformats.org/officeDocument/2006/relationships/chart" Target="/xl/drawings/charts/chart3.xml" Id="Ra0df35e3cdbd4f3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4e9a16c4da374f0a" /><Relationship Type="http://schemas.openxmlformats.org/officeDocument/2006/relationships/chart" Target="/xl/drawings/charts/chart5.xml" Id="R6125c7314cfc48cb" /><Relationship Type="http://schemas.openxmlformats.org/officeDocument/2006/relationships/chart" Target="/xl/drawings/charts/chart6.xml" Id="R1e67115b9b00475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7.xml" Id="R21f095b819974a37" /><Relationship Type="http://schemas.openxmlformats.org/officeDocument/2006/relationships/chart" Target="/xl/drawings/charts/chart8.xml" Id="R9e3151ac86a54689" /><Relationship Type="http://schemas.openxmlformats.org/officeDocument/2006/relationships/chart" Target="/xl/drawings/charts/chart9.xml" Id="Re6861a06a213468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0.xml" Id="Rd2e4154e677b4f22" /><Relationship Type="http://schemas.openxmlformats.org/officeDocument/2006/relationships/chart" Target="/xl/drawings/charts/chart11.xml" Id="R10ab63e5d90e4953" /><Relationship Type="http://schemas.openxmlformats.org/officeDocument/2006/relationships/chart" Target="/xl/drawings/charts/chart12.xml" Id="R4d782509962f47a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a2adb3a6354b4e5b" /><Relationship Type="http://schemas.openxmlformats.org/officeDocument/2006/relationships/chart" Target="/xl/drawings/charts/chart14.xml" Id="R476ff301142f4454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15.xml" Id="R0c77782cfb6b400a" /><Relationship Type="http://schemas.openxmlformats.org/officeDocument/2006/relationships/chart" Target="/xl/drawings/charts/chart16.xml" Id="R42443c3b71db4a58" /><Relationship Type="http://schemas.openxmlformats.org/officeDocument/2006/relationships/chart" Target="/xl/drawings/charts/chart17.xml" Id="Rc19b401c6fa34848" /><Relationship Type="http://schemas.openxmlformats.org/officeDocument/2006/relationships/chart" Target="/xl/drawings/charts/chart18.xml" Id="R8d19ee18a30947a2" /><Relationship Type="http://schemas.openxmlformats.org/officeDocument/2006/relationships/chart" Target="/xl/drawings/charts/chart19.xml" Id="Re20749239fcc43a5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TSNH</c:v>
          </c:tx>
          <c:marker>
            <c:symbol val="none"/>
          </c:marker>
          <c:cat>
            <c:strRef>
              <c:f>'02_CDKT_THUC_HANH'!$B$4:$J$4</c:f>
              <c:strCache>
                <c:ptCount val="0"/>
              </c:strCache>
            </c:strRef>
          </c:cat>
          <c:val>
            <c:numRef>
              <c:f>'02_CDKT_THUC_HANH'!$B$7:$J$7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Nợ ngắn hạn</c:v>
          </c:tx>
          <c:marker>
            <c:symbol val="none"/>
          </c:marker>
          <c:cat>
            <c:strRef>
              <c:f>'02_CDKT_THUC_HANH'!$B$4:$J$4</c:f>
              <c:strCache>
                <c:ptCount val="0"/>
              </c:strCache>
            </c:strRef>
          </c:cat>
          <c:val>
            <c:numRef>
              <c:f>'02_CDKT_THUC_HANH'!$B$15:$J$15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NWC</c:v>
          </c:tx>
          <c:marker>
            <c:symbol val="none"/>
          </c:marker>
          <c:cat>
            <c:strRef>
              <c:f>'02_CDKT_THUC_HANH'!$B$4:$J$4</c:f>
              <c:strCache>
                <c:ptCount val="0"/>
              </c:strCache>
            </c:strRef>
          </c:cat>
          <c:val>
            <c:numRef>
              <c:f>'02_CDKT_THUC_HANH'!$B$23:$J$23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Current</c:v>
          </c:tx>
          <c:marker>
            <c:symbol val="none"/>
          </c:marker>
          <c:cat>
            <c:strRef>
              <c:f>'02_CDKT_THUC_HANH'!$B$4:$J$4</c:f>
              <c:strCache>
                <c:ptCount val="0"/>
              </c:strCache>
            </c:strRef>
          </c:cat>
          <c:val>
            <c:numRef>
              <c:f>'02_CDKT_THUC_HANH'!$B$25:$J$25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Quick</c:v>
          </c:tx>
          <c:marker>
            <c:symbol val="none"/>
          </c:marker>
          <c:cat>
            <c:strRef>
              <c:f>'02_CDKT_THUC_HANH'!$B$4:$J$4</c:f>
              <c:strCache>
                <c:ptCount val="0"/>
              </c:strCache>
            </c:strRef>
          </c:cat>
          <c:val>
            <c:numRef>
              <c:f>'02_CDKT_THUC_HANH'!$B$26:$J$26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Cash</c:v>
          </c:tx>
          <c:marker>
            <c:symbol val="none"/>
          </c:marker>
          <c:cat>
            <c:strRef>
              <c:f>'02_CDKT_THUC_HANH'!$B$4:$J$4</c:f>
              <c:strCache>
                <c:ptCount val="0"/>
              </c:strCache>
            </c:strRef>
          </c:cat>
          <c:val>
            <c:numRef>
              <c:f>'02_CDKT_THUC_HANH'!$B$27:$J$27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XDCB dở dang</c:v>
          </c:tx>
          <c:marker>
            <c:symbol val="none"/>
          </c:marker>
          <c:cat>
            <c:strRef>
              <c:f>'02_CDKT_THUC_HANH'!$B$4:$J$4</c:f>
              <c:strCache>
                <c:ptCount val="0"/>
              </c:strCache>
            </c:strRef>
          </c:cat>
          <c:val>
            <c:numRef>
              <c:f>'02_CDKT_THUC_HANH'!$B$13:$J$13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Vay ngắn hạn</c:v>
          </c:tx>
          <c:marker>
            <c:symbol val="none"/>
          </c:marker>
          <c:cat>
            <c:strRef>
              <c:f>'02_CDKT_THUC_HANH'!$B$4:$J$4</c:f>
              <c:strCache>
                <c:ptCount val="0"/>
              </c:strCache>
            </c:strRef>
          </c:cat>
          <c:val>
            <c:numRef>
              <c:f>'02_CDKT_THUC_HANH'!$B$18:$J$18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Vay dài hạn</c:v>
          </c:tx>
          <c:marker>
            <c:symbol val="none"/>
          </c:marker>
          <c:cat>
            <c:strRef>
              <c:f>'02_CDKT_THUC_HANH'!$B$4:$J$4</c:f>
              <c:strCache>
                <c:ptCount val="0"/>
              </c:strCache>
            </c:strRef>
          </c:cat>
          <c:val>
            <c:numRef>
              <c:f>'02_CDKT_THUC_HANH'!$B$19:$J$19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TSNH</c:v>
          </c:tx>
          <c:marker>
            <c:symbol val="none"/>
          </c:marker>
          <c:cat>
            <c:strRef>
              <c:f>'03_CDKT_DAP_AN'!$B$4:$J$4</c:f>
              <c:strCache>
                <c:ptCount val="0"/>
              </c:strCache>
            </c:strRef>
          </c:cat>
          <c:val>
            <c:numRef>
              <c:f>'03_CDKT_DAP_AN'!$B$7:$J$7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Nợ ngắn hạn</c:v>
          </c:tx>
          <c:marker>
            <c:symbol val="none"/>
          </c:marker>
          <c:cat>
            <c:strRef>
              <c:f>'03_CDKT_DAP_AN'!$B$4:$J$4</c:f>
              <c:strCache>
                <c:ptCount val="0"/>
              </c:strCache>
            </c:strRef>
          </c:cat>
          <c:val>
            <c:numRef>
              <c:f>'03_CDKT_DAP_AN'!$B$15:$J$15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NWC</c:v>
          </c:tx>
          <c:marker>
            <c:symbol val="none"/>
          </c:marker>
          <c:cat>
            <c:strRef>
              <c:f>'03_CDKT_DAP_AN'!$B$4:$J$4</c:f>
              <c:strCache>
                <c:ptCount val="0"/>
              </c:strCache>
            </c:strRef>
          </c:cat>
          <c:val>
            <c:numRef>
              <c:f>'03_CDKT_DAP_AN'!$B$23:$J$23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Current</c:v>
          </c:tx>
          <c:marker>
            <c:symbol val="none"/>
          </c:marker>
          <c:cat>
            <c:strRef>
              <c:f>'03_CDKT_DAP_AN'!$B$4:$J$4</c:f>
              <c:strCache>
                <c:ptCount val="0"/>
              </c:strCache>
            </c:strRef>
          </c:cat>
          <c:val>
            <c:numRef>
              <c:f>'03_CDKT_DAP_AN'!$B$25:$J$25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Quick</c:v>
          </c:tx>
          <c:marker>
            <c:symbol val="none"/>
          </c:marker>
          <c:cat>
            <c:strRef>
              <c:f>'03_CDKT_DAP_AN'!$B$4:$J$4</c:f>
              <c:strCache>
                <c:ptCount val="0"/>
              </c:strCache>
            </c:strRef>
          </c:cat>
          <c:val>
            <c:numRef>
              <c:f>'03_CDKT_DAP_AN'!$B$26:$J$26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Cash</c:v>
          </c:tx>
          <c:marker>
            <c:symbol val="none"/>
          </c:marker>
          <c:cat>
            <c:strRef>
              <c:f>'03_CDKT_DAP_AN'!$B$4:$J$4</c:f>
              <c:strCache>
                <c:ptCount val="0"/>
              </c:strCache>
            </c:strRef>
          </c:cat>
          <c:val>
            <c:numRef>
              <c:f>'03_CDKT_DAP_AN'!$B$27:$J$27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XDCB dở dang</c:v>
          </c:tx>
          <c:marker>
            <c:symbol val="none"/>
          </c:marker>
          <c:cat>
            <c:strRef>
              <c:f>'03_CDKT_DAP_AN'!$B$4:$J$4</c:f>
              <c:strCache>
                <c:ptCount val="0"/>
              </c:strCache>
            </c:strRef>
          </c:cat>
          <c:val>
            <c:numRef>
              <c:f>'03_CDKT_DAP_AN'!$B$13:$J$13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Vay ngắn hạn</c:v>
          </c:tx>
          <c:marker>
            <c:symbol val="none"/>
          </c:marker>
          <c:cat>
            <c:strRef>
              <c:f>'03_CDKT_DAP_AN'!$B$4:$J$4</c:f>
              <c:strCache>
                <c:ptCount val="0"/>
              </c:strCache>
            </c:strRef>
          </c:cat>
          <c:val>
            <c:numRef>
              <c:f>'03_CDKT_DAP_AN'!$B$18:$J$18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Vay dài hạn</c:v>
          </c:tx>
          <c:marker>
            <c:symbol val="none"/>
          </c:marker>
          <c:cat>
            <c:strRef>
              <c:f>'03_CDKT_DAP_AN'!$B$4:$J$4</c:f>
              <c:strCache>
                <c:ptCount val="0"/>
              </c:strCache>
            </c:strRef>
          </c:cat>
          <c:val>
            <c:numRef>
              <c:f>'03_CDKT_DAP_AN'!$B$19:$J$19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7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Doanh thu</c:v>
          </c:tx>
          <c:marker>
            <c:symbol val="none"/>
          </c:marker>
          <c:cat>
            <c:strRef>
              <c:f>'05_KQKD_THUC_HANH'!$B$4:$J$4</c:f>
              <c:strCache>
                <c:ptCount val="0"/>
              </c:strCache>
            </c:strRef>
          </c:cat>
          <c:val>
            <c:numRef>
              <c:f>'05_KQKD_THUC_HANH'!$B$6:$J$6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Lãi gộp</c:v>
          </c:tx>
          <c:marker>
            <c:symbol val="none"/>
          </c:marker>
          <c:cat>
            <c:strRef>
              <c:f>'05_KQKD_THUC_HANH'!$B$4:$J$4</c:f>
              <c:strCache>
                <c:ptCount val="0"/>
              </c:strCache>
            </c:strRef>
          </c:cat>
          <c:val>
            <c:numRef>
              <c:f>'05_KQKD_THUC_HANH'!$B$8:$J$8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LNST</c:v>
          </c:tx>
          <c:marker>
            <c:symbol val="none"/>
          </c:marker>
          <c:cat>
            <c:strRef>
              <c:f>'05_KQKD_THUC_HANH'!$B$4:$J$4</c:f>
              <c:strCache>
                <c:ptCount val="0"/>
              </c:strCache>
            </c:strRef>
          </c:cat>
          <c:val>
            <c:numRef>
              <c:f>'05_KQKD_THUC_HANH'!$B$18:$J$18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8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Gross margin</c:v>
          </c:tx>
          <c:marker>
            <c:symbol val="none"/>
          </c:marker>
          <c:cat>
            <c:strRef>
              <c:f>'05_KQKD_THUC_HANH'!$B$4:$J$4</c:f>
              <c:strCache>
                <c:ptCount val="0"/>
              </c:strCache>
            </c:strRef>
          </c:cat>
          <c:val>
            <c:numRef>
              <c:f>'05_KQKD_THUC_HANH'!$B$24:$J$24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Operating margin</c:v>
          </c:tx>
          <c:marker>
            <c:symbol val="none"/>
          </c:marker>
          <c:cat>
            <c:strRef>
              <c:f>'05_KQKD_THUC_HANH'!$B$4:$J$4</c:f>
              <c:strCache>
                <c:ptCount val="0"/>
              </c:strCache>
            </c:strRef>
          </c:cat>
          <c:val>
            <c:numRef>
              <c:f>'05_KQKD_THUC_HANH'!$B$30:$J$30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Net margin</c:v>
          </c:tx>
          <c:marker>
            <c:symbol val="none"/>
          </c:marker>
          <c:cat>
            <c:strRef>
              <c:f>'05_KQKD_THUC_HANH'!$B$4:$J$4</c:f>
              <c:strCache>
                <c:ptCount val="0"/>
              </c:strCache>
            </c:strRef>
          </c:cat>
          <c:val>
            <c:numRef>
              <c:f>'05_KQKD_THUC_HANH'!$B$32:$J$32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9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CP tài chính</c:v>
          </c:tx>
          <c:marker>
            <c:symbol val="none"/>
          </c:marker>
          <c:cat>
            <c:strRef>
              <c:f>'05_KQKD_THUC_HANH'!$B$4:$J$4</c:f>
              <c:strCache>
                <c:ptCount val="0"/>
              </c:strCache>
            </c:strRef>
          </c:cat>
          <c:val>
            <c:numRef>
              <c:f>'05_KQKD_THUC_HANH'!$B$10:$J$10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CP lãi vay</c:v>
          </c:tx>
          <c:marker>
            <c:symbol val="none"/>
          </c:marker>
          <c:cat>
            <c:strRef>
              <c:f>'05_KQKD_THUC_HANH'!$B$4:$J$4</c:f>
              <c:strCache>
                <c:ptCount val="0"/>
              </c:strCache>
            </c:strRef>
          </c:cat>
          <c:val>
            <c:numRef>
              <c:f>'05_KQKD_THUC_HANH'!$B$11:$J$11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0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Doanh thu</c:v>
          </c:tx>
          <c:marker>
            <c:symbol val="none"/>
          </c:marker>
          <c:cat>
            <c:strRef>
              <c:f>'06_KQKD_DAP_AN'!$B$4:$J$4</c:f>
              <c:strCache>
                <c:ptCount val="0"/>
              </c:strCache>
            </c:strRef>
          </c:cat>
          <c:val>
            <c:numRef>
              <c:f>'06_KQKD_DAP_AN'!$B$6:$J$6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Lãi gộp</c:v>
          </c:tx>
          <c:marker>
            <c:symbol val="none"/>
          </c:marker>
          <c:cat>
            <c:strRef>
              <c:f>'06_KQKD_DAP_AN'!$B$4:$J$4</c:f>
              <c:strCache>
                <c:ptCount val="0"/>
              </c:strCache>
            </c:strRef>
          </c:cat>
          <c:val>
            <c:numRef>
              <c:f>'06_KQKD_DAP_AN'!$B$8:$J$8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LNST</c:v>
          </c:tx>
          <c:marker>
            <c:symbol val="none"/>
          </c:marker>
          <c:cat>
            <c:strRef>
              <c:f>'06_KQKD_DAP_AN'!$B$4:$J$4</c:f>
              <c:strCache>
                <c:ptCount val="0"/>
              </c:strCache>
            </c:strRef>
          </c:cat>
          <c:val>
            <c:numRef>
              <c:f>'06_KQKD_DAP_AN'!$B$18:$J$18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1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Gross margin</c:v>
          </c:tx>
          <c:marker>
            <c:symbol val="none"/>
          </c:marker>
          <c:cat>
            <c:strRef>
              <c:f>'06_KQKD_DAP_AN'!$B$4:$J$4</c:f>
              <c:strCache>
                <c:ptCount val="0"/>
              </c:strCache>
            </c:strRef>
          </c:cat>
          <c:val>
            <c:numRef>
              <c:f>'06_KQKD_DAP_AN'!$B$24:$J$24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Operating margin</c:v>
          </c:tx>
          <c:marker>
            <c:symbol val="none"/>
          </c:marker>
          <c:cat>
            <c:strRef>
              <c:f>'06_KQKD_DAP_AN'!$B$4:$J$4</c:f>
              <c:strCache>
                <c:ptCount val="0"/>
              </c:strCache>
            </c:strRef>
          </c:cat>
          <c:val>
            <c:numRef>
              <c:f>'06_KQKD_DAP_AN'!$B$30:$J$30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Net margin</c:v>
          </c:tx>
          <c:marker>
            <c:symbol val="none"/>
          </c:marker>
          <c:cat>
            <c:strRef>
              <c:f>'06_KQKD_DAP_AN'!$B$4:$J$4</c:f>
              <c:strCache>
                <c:ptCount val="0"/>
              </c:strCache>
            </c:strRef>
          </c:cat>
          <c:val>
            <c:numRef>
              <c:f>'06_KQKD_DAP_AN'!$B$32:$J$32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2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CP tài chính</c:v>
          </c:tx>
          <c:marker>
            <c:symbol val="none"/>
          </c:marker>
          <c:cat>
            <c:strRef>
              <c:f>'06_KQKD_DAP_AN'!$B$4:$J$4</c:f>
              <c:strCache>
                <c:ptCount val="0"/>
              </c:strCache>
            </c:strRef>
          </c:cat>
          <c:val>
            <c:numRef>
              <c:f>'06_KQKD_DAP_AN'!$B$10:$J$10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CP lãi vay</c:v>
          </c:tx>
          <c:marker>
            <c:symbol val="none"/>
          </c:marker>
          <c:cat>
            <c:strRef>
              <c:f>'06_KQKD_DAP_AN'!$B$4:$J$4</c:f>
              <c:strCache>
                <c:ptCount val="0"/>
              </c:strCache>
            </c:strRef>
          </c:cat>
          <c:val>
            <c:numRef>
              <c:f>'06_KQKD_DAP_AN'!$B$11:$J$11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Hiệu quả sử dụng tài sản và vốn lưu động</a:t>
            </a:r>
          </a:p>
        </c:rich>
      </c:tx>
    </c:title>
    <c:plotArea>
      <c:lineChart>
        <c:grouping val="standard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'07_LIEN_KET_BCTC'!$A$4:$A$7</c:f>
              <c:strCache>
                <c:ptCount val="0"/>
              </c:strCache>
            </c:strRef>
          </c:cat>
          <c:val>
            <c:numRef>
              <c:f>'07_LIEN_KET_BCTC'!$B$4:$B$7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Series 2</c:v>
          </c:tx>
          <c:marker>
            <c:symbol val="none"/>
          </c:marker>
          <c:cat>
            <c:strRef>
              <c:f>'07_LIEN_KET_BCTC'!$A$4:$A$7</c:f>
              <c:strCache>
                <c:ptCount val="0"/>
              </c:strCache>
            </c:strRef>
          </c:cat>
          <c:val>
            <c:numRef>
              <c:f>'07_LIEN_KET_BCTC'!$C$4:$C$7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Series 3</c:v>
          </c:tx>
          <c:marker>
            <c:symbol val="none"/>
          </c:marker>
          <c:cat>
            <c:strRef>
              <c:f>'07_LIEN_KET_BCTC'!$A$4:$A$7</c:f>
              <c:strCache>
                <c:ptCount val="0"/>
              </c:strCache>
            </c:strRef>
          </c:cat>
          <c:val>
            <c:numRef>
              <c:f>'07_LIEN_KET_BCTC'!$D$4:$D$7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Series 4</c:v>
          </c:tx>
          <c:marker>
            <c:symbol val="none"/>
          </c:marker>
          <c:cat>
            <c:strRef>
              <c:f>'07_LIEN_KET_BCTC'!$A$4:$A$7</c:f>
              <c:strCache>
                <c:ptCount val="0"/>
              </c:strCache>
            </c:strRef>
          </c:cat>
          <c:val>
            <c:numRef>
              <c:f>'07_LIEN_KET_BCTC'!$E$4:$E$7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Series 5</c:v>
          </c:tx>
          <c:marker>
            <c:symbol val="none"/>
          </c:marker>
          <c:cat>
            <c:strRef>
              <c:f>'07_LIEN_KET_BCTC'!$A$4:$A$7</c:f>
              <c:strCache>
                <c:ptCount val="0"/>
              </c:strCache>
            </c:strRef>
          </c:cat>
          <c:val>
            <c:numRef>
              <c:f>'07_LIEN_KET_BCTC'!$F$4:$F$7</c:f>
              <c:numCache>
                <c:formatCode>General</c:formatCode>
                <c:ptCount val="0"/>
              </c:numCache>
            </c:numRef>
          </c:val>
        </c:ser>
        <c:ser>
          <c:idx val="5"/>
          <c:order val="5"/>
          <c:tx>
            <c:v>Series 6</c:v>
          </c:tx>
          <c:marker>
            <c:symbol val="none"/>
          </c:marker>
          <c:cat>
            <c:strRef>
              <c:f>'07_LIEN_KET_BCTC'!$A$4:$A$7</c:f>
              <c:strCache>
                <c:ptCount val="0"/>
              </c:strCache>
            </c:strRef>
          </c:cat>
          <c:val>
            <c:numRef>
              <c:f>'07_LIEN_KET_BCTC'!$G$4:$G$7</c:f>
              <c:numCache>
                <c:formatCode>General</c:formatCode>
                <c:ptCount val="0"/>
              </c:numCache>
            </c:numRef>
          </c:val>
        </c:ser>
        <c:ser>
          <c:idx val="6"/>
          <c:order val="6"/>
          <c:tx>
            <c:v>Series 7</c:v>
          </c:tx>
          <c:marker>
            <c:symbol val="none"/>
          </c:marker>
          <c:cat>
            <c:strRef>
              <c:f>'07_LIEN_KET_BCTC'!$A$4:$A$7</c:f>
              <c:strCache>
                <c:ptCount val="0"/>
              </c:strCache>
            </c:strRef>
          </c:cat>
          <c:val>
            <c:numRef>
              <c:f>'07_LIEN_KET_BCTC'!$H$4:$H$7</c:f>
              <c:numCache>
                <c:formatCode>General</c:formatCode>
                <c:ptCount val="0"/>
              </c:numCache>
            </c:numRef>
          </c:val>
        </c:ser>
        <c:ser>
          <c:idx val="7"/>
          <c:order val="7"/>
          <c:tx>
            <c:v>Series 8</c:v>
          </c:tx>
          <c:marker>
            <c:symbol val="none"/>
          </c:marker>
          <c:cat>
            <c:strRef>
              <c:f>'07_LIEN_KET_BCTC'!$A$4:$A$7</c:f>
              <c:strCache>
                <c:ptCount val="0"/>
              </c:strCache>
            </c:strRef>
          </c:cat>
          <c:val>
            <c:numRef>
              <c:f>'07_LIEN_KET_BCTC'!$I$4:$I$7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ROA và ROE (xem các series tỷ lệ)</a:t>
            </a:r>
          </a:p>
        </c:rich>
      </c:tx>
    </c:title>
    <c:plotArea>
      <c:lineChart>
        <c:grouping val="standard"/>
        <c:ser>
          <c:idx val="0"/>
          <c:order val="0"/>
          <c:tx>
            <c:v>Series 1</c:v>
          </c:tx>
          <c:marker>
            <c:symbol val="none"/>
          </c:marker>
          <c:cat>
            <c:strRef>
              <c:f>'07_LIEN_KET_BCTC'!$A$4:$A$9</c:f>
              <c:strCache>
                <c:ptCount val="0"/>
              </c:strCache>
            </c:strRef>
          </c:cat>
          <c:val>
            <c:numRef>
              <c:f>'07_LIEN_KET_BCTC'!$B$4:$B$9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Series 2</c:v>
          </c:tx>
          <c:marker>
            <c:symbol val="none"/>
          </c:marker>
          <c:cat>
            <c:strRef>
              <c:f>'07_LIEN_KET_BCTC'!$A$4:$A$9</c:f>
              <c:strCache>
                <c:ptCount val="0"/>
              </c:strCache>
            </c:strRef>
          </c:cat>
          <c:val>
            <c:numRef>
              <c:f>'07_LIEN_KET_BCTC'!$C$4:$C$9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Series 3</c:v>
          </c:tx>
          <c:marker>
            <c:symbol val="none"/>
          </c:marker>
          <c:cat>
            <c:strRef>
              <c:f>'07_LIEN_KET_BCTC'!$A$4:$A$9</c:f>
              <c:strCache>
                <c:ptCount val="0"/>
              </c:strCache>
            </c:strRef>
          </c:cat>
          <c:val>
            <c:numRef>
              <c:f>'07_LIEN_KET_BCTC'!$D$4:$D$9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Series 4</c:v>
          </c:tx>
          <c:marker>
            <c:symbol val="none"/>
          </c:marker>
          <c:cat>
            <c:strRef>
              <c:f>'07_LIEN_KET_BCTC'!$A$4:$A$9</c:f>
              <c:strCache>
                <c:ptCount val="0"/>
              </c:strCache>
            </c:strRef>
          </c:cat>
          <c:val>
            <c:numRef>
              <c:f>'07_LIEN_KET_BCTC'!$E$4:$E$9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Series 5</c:v>
          </c:tx>
          <c:marker>
            <c:symbol val="none"/>
          </c:marker>
          <c:cat>
            <c:strRef>
              <c:f>'07_LIEN_KET_BCTC'!$A$4:$A$9</c:f>
              <c:strCache>
                <c:ptCount val="0"/>
              </c:strCache>
            </c:strRef>
          </c:cat>
          <c:val>
            <c:numRef>
              <c:f>'07_LIEN_KET_BCTC'!$F$4:$F$9</c:f>
              <c:numCache>
                <c:formatCode>General</c:formatCode>
                <c:ptCount val="0"/>
              </c:numCache>
            </c:numRef>
          </c:val>
        </c:ser>
        <c:ser>
          <c:idx val="5"/>
          <c:order val="5"/>
          <c:tx>
            <c:v>Series 6</c:v>
          </c:tx>
          <c:marker>
            <c:symbol val="none"/>
          </c:marker>
          <c:cat>
            <c:strRef>
              <c:f>'07_LIEN_KET_BCTC'!$A$4:$A$9</c:f>
              <c:strCache>
                <c:ptCount val="0"/>
              </c:strCache>
            </c:strRef>
          </c:cat>
          <c:val>
            <c:numRef>
              <c:f>'07_LIEN_KET_BCTC'!$G$4:$G$9</c:f>
              <c:numCache>
                <c:formatCode>General</c:formatCode>
                <c:ptCount val="0"/>
              </c:numCache>
            </c:numRef>
          </c:val>
        </c:ser>
        <c:ser>
          <c:idx val="6"/>
          <c:order val="6"/>
          <c:tx>
            <c:v>Series 7</c:v>
          </c:tx>
          <c:marker>
            <c:symbol val="none"/>
          </c:marker>
          <c:cat>
            <c:strRef>
              <c:f>'07_LIEN_KET_BCTC'!$A$4:$A$9</c:f>
              <c:strCache>
                <c:ptCount val="0"/>
              </c:strCache>
            </c:strRef>
          </c:cat>
          <c:val>
            <c:numRef>
              <c:f>'07_LIEN_KET_BCTC'!$H$4:$H$9</c:f>
              <c:numCache>
                <c:formatCode>General</c:formatCode>
                <c:ptCount val="0"/>
              </c:numCache>
            </c:numRef>
          </c:val>
        </c:ser>
        <c:ser>
          <c:idx val="7"/>
          <c:order val="7"/>
          <c:tx>
            <c:v>Series 8</c:v>
          </c:tx>
          <c:marker>
            <c:symbol val="none"/>
          </c:marker>
          <c:cat>
            <c:strRef>
              <c:f>'07_LIEN_KET_BCTC'!$A$4:$A$9</c:f>
              <c:strCache>
                <c:ptCount val="0"/>
              </c:strCache>
            </c:strRef>
          </c:cat>
          <c:val>
            <c:numRef>
              <c:f>'07_LIEN_KET_BCTC'!$I$4:$I$9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Quy mô tài sản và nguồn vốn</a:t>
            </a:r>
          </a:p>
        </c:rich>
      </c:tx>
    </c:title>
    <c:plotArea>
      <c:lineChart>
        <c:grouping val="standard"/>
        <c:ser>
          <c:idx val="0"/>
          <c:order val="0"/>
          <c:tx>
            <c:v>Tổng tài sản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'08_DASHBOARD'!$B$7:$B$15</c:f>
              <c:numCache>
                <c:formatCode>#,##0.0;[Red](#,##0.0);-</c:formatCode>
                <c:ptCount val="0"/>
              </c:numCache>
            </c:numRef>
          </c:val>
        </c:ser>
        <c:ser>
          <c:idx val="1"/>
          <c:order val="1"/>
          <c:tx>
            <c:v>Nợ phải trả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'08_DASHBOARD'!$C$7:$C$15</c:f>
              <c:numCache>
                <c:formatCode>#,##0.0;[Red](#,##0.0);-</c:formatCode>
                <c:ptCount val="0"/>
              </c:numCache>
            </c:numRef>
          </c:val>
        </c:ser>
        <c:ser>
          <c:idx val="2"/>
          <c:order val="2"/>
          <c:tx>
            <c:v>VCSH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'08_DASHBOARD'!$D$7:$D$15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6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NWC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'08_DASHBOARD'!$E$7:$E$15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Net debt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'08_DASHBOARD'!$F$7:$F$15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7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XDCB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'08_DASHBOARD'!$G$7:$G$15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8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Doanh thu – Lãi gộp – LNST</a:t>
            </a:r>
          </a:p>
        </c:rich>
      </c:tx>
    </c:title>
    <c:plotArea>
      <c:lineChart>
        <c:grouping val="standard"/>
        <c:ser>
          <c:idx val="0"/>
          <c:order val="0"/>
          <c:tx>
            <c:v>Tổng tài sản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'08_DASHBOARD'!$B$7:$B$15</c:f>
              <c:numCache>
                <c:formatCode>#,##0.0;[Red](#,##0.0);-</c:formatCode>
                <c:ptCount val="0"/>
              </c:numCache>
            </c:numRef>
          </c:val>
        </c:ser>
        <c:ser>
          <c:idx val="1"/>
          <c:order val="1"/>
          <c:tx>
            <c:v>Nợ phải trả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'08_DASHBOARD'!$C$7:$C$15</c:f>
              <c:numCache>
                <c:formatCode>#,##0.0;[Red](#,##0.0);-</c:formatCode>
                <c:ptCount val="0"/>
              </c:numCache>
            </c:numRef>
          </c:val>
        </c:ser>
        <c:ser>
          <c:idx val="2"/>
          <c:order val="2"/>
          <c:tx>
            <c:v>VCSH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'08_DASHBOARD'!$D$7:$D$15</c:f>
              <c:numCache>
                <c:formatCode>#,##0.0;[Red](#,##0.0);-</c:formatCode>
                <c:ptCount val="0"/>
              </c:numCache>
            </c:numRef>
          </c:val>
        </c:ser>
        <c:ser>
          <c:idx val="3"/>
          <c:order val="3"/>
          <c:tx>
            <c:v>NWC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'08_DASHBOARD'!$E$7:$E$15</c:f>
              <c:numCache>
                <c:formatCode>#,##0.0;[Red](#,##0.0);-</c:formatCode>
                <c:ptCount val="0"/>
              </c:numCache>
            </c:numRef>
          </c:val>
        </c:ser>
        <c:ser>
          <c:idx val="4"/>
          <c:order val="4"/>
          <c:tx>
            <c:v>Net debt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'08_DASHBOARD'!$F$7:$F$15</c:f>
              <c:numCache>
                <c:formatCode>#,##0.0;[Red](#,##0.0);-</c:formatCode>
                <c:ptCount val="0"/>
              </c:numCache>
            </c:numRef>
          </c:val>
        </c:ser>
        <c:ser>
          <c:idx val="5"/>
          <c:order val="5"/>
          <c:tx>
            <c:v>XDCB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'08_DASHBOARD'!$G$7:$G$15</c:f>
              <c:numCache>
                <c:formatCode>#,##0.0;[Red](#,##0.0);-</c:formatCode>
                <c:ptCount val="0"/>
              </c:numCache>
            </c:numRef>
          </c:val>
        </c:ser>
        <c:ser>
          <c:idx val="6"/>
          <c:order val="6"/>
          <c:tx>
            <c:v>Doanh thu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'08_DASHBOARD'!$H$7:$H$15</c:f>
              <c:numCache>
                <c:formatCode>#,##0.0;[Red](#,##0.0);-</c:formatCode>
                <c:ptCount val="0"/>
              </c:numCache>
            </c:numRef>
          </c:val>
        </c:ser>
        <c:ser>
          <c:idx val="7"/>
          <c:order val="7"/>
          <c:tx>
            <c:v>Lãi gộp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'08_DASHBOARD'!$I$7:$I$15</c:f>
              <c:numCache>
                <c:formatCode>#,##0.0;[Red](#,##0.0);-</c:formatCode>
                <c:ptCount val="0"/>
              </c:numCache>
            </c:numRef>
          </c:val>
        </c:ser>
        <c:ser>
          <c:idx val="8"/>
          <c:order val="8"/>
          <c:tx>
            <c:v>LNST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'08_DASHBOARD'!$J$7:$J$15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9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Gross margin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'08_DASHBOARD'!$K$7:$K$15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Operating margin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'08_DASHBOARD'!$L$7:$L$15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Net margin</c:v>
          </c:tx>
          <c:marker>
            <c:symbol val="none"/>
          </c:marker>
          <c:cat>
            <c:strRef>
              <c:f>'08_DASHBOARD'!$A$7:$A$15</c:f>
              <c:strCache>
                <c:ptCount val="0"/>
              </c:strCache>
            </c:strRef>
          </c:cat>
          <c:val>
            <c:numRef>
              <c:f>'08_DASHBOARD'!$M$7:$M$15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11</xdr:col>
      <xdr:colOff>0</xdr:colOff>
      <xdr:row>3</xdr:row>
      <xdr:rowOff>0</xdr:rowOff>
    </xdr:from>
    <xdr:to>
      <xdr:col>18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79280d2d97d4efb"/>
        </a:graphicData>
      </a:graphic>
    </xdr:graphicFrame>
    <xdr:clientData/>
  </xdr:twoCellAnchor>
  <xdr:twoCellAnchor>
    <xdr:from>
      <xdr:col>11</xdr:col>
      <xdr:colOff>0</xdr:colOff>
      <xdr:row>19</xdr:row>
      <xdr:rowOff>0</xdr:rowOff>
    </xdr:from>
    <xdr:to>
      <xdr:col>18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0437111b5ad41bd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18</xdr:col>
      <xdr:colOff>0</xdr:colOff>
      <xdr:row>51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0df35e3cdbd4f3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11</xdr:col>
      <xdr:colOff>0</xdr:colOff>
      <xdr:row>3</xdr:row>
      <xdr:rowOff>0</xdr:rowOff>
    </xdr:from>
    <xdr:to>
      <xdr:col>18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e9a16c4da374f0a"/>
        </a:graphicData>
      </a:graphic>
    </xdr:graphicFrame>
    <xdr:clientData/>
  </xdr:twoCellAnchor>
  <xdr:twoCellAnchor>
    <xdr:from>
      <xdr:col>11</xdr:col>
      <xdr:colOff>0</xdr:colOff>
      <xdr:row>19</xdr:row>
      <xdr:rowOff>0</xdr:rowOff>
    </xdr:from>
    <xdr:to>
      <xdr:col>18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125c7314cfc48cb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18</xdr:col>
      <xdr:colOff>0</xdr:colOff>
      <xdr:row>51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e67115b9b00475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11</xdr:col>
      <xdr:colOff>0</xdr:colOff>
      <xdr:row>3</xdr:row>
      <xdr:rowOff>0</xdr:rowOff>
    </xdr:from>
    <xdr:to>
      <xdr:col>18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1f095b819974a37"/>
        </a:graphicData>
      </a:graphic>
    </xdr:graphicFrame>
    <xdr:clientData/>
  </xdr:twoCellAnchor>
  <xdr:twoCellAnchor>
    <xdr:from>
      <xdr:col>11</xdr:col>
      <xdr:colOff>0</xdr:colOff>
      <xdr:row>19</xdr:row>
      <xdr:rowOff>0</xdr:rowOff>
    </xdr:from>
    <xdr:to>
      <xdr:col>18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e3151ac86a54689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18</xdr:col>
      <xdr:colOff>0</xdr:colOff>
      <xdr:row>50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6861a06a213468e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11</xdr:col>
      <xdr:colOff>0</xdr:colOff>
      <xdr:row>3</xdr:row>
      <xdr:rowOff>0</xdr:rowOff>
    </xdr:from>
    <xdr:to>
      <xdr:col>18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2e4154e677b4f22"/>
        </a:graphicData>
      </a:graphic>
    </xdr:graphicFrame>
    <xdr:clientData/>
  </xdr:twoCellAnchor>
  <xdr:twoCellAnchor>
    <xdr:from>
      <xdr:col>11</xdr:col>
      <xdr:colOff>0</xdr:colOff>
      <xdr:row>19</xdr:row>
      <xdr:rowOff>0</xdr:rowOff>
    </xdr:from>
    <xdr:to>
      <xdr:col>18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0ab63e5d90e4953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18</xdr:col>
      <xdr:colOff>0</xdr:colOff>
      <xdr:row>50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d782509962f47ad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10</xdr:col>
      <xdr:colOff>0</xdr:colOff>
      <xdr:row>3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2adb3a6354b4e5b"/>
        </a:graphicData>
      </a:graphic>
    </xdr:graphicFrame>
    <xdr:clientData/>
  </xdr:twoCellAnchor>
  <xdr:twoCellAnchor>
    <xdr:from>
      <xdr:col>10</xdr:col>
      <xdr:colOff>0</xdr:colOff>
      <xdr:row>19</xdr:row>
      <xdr:rowOff>0</xdr:rowOff>
    </xdr:from>
    <xdr:to>
      <xdr:col>17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76ff301142f445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0</xdr:col>
      <xdr:colOff>0</xdr:colOff>
      <xdr:row>17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c77782cfb6b400a"/>
        </a:graphicData>
      </a:graphic>
    </xdr:graphicFrame>
    <xdr:clientData/>
  </xdr:twoCellAnchor>
  <xdr:twoCellAnchor>
    <xdr:from>
      <xdr:col>8</xdr:col>
      <xdr:colOff>0</xdr:colOff>
      <xdr:row>17</xdr:row>
      <xdr:rowOff>0</xdr:rowOff>
    </xdr:from>
    <xdr:to>
      <xdr:col>16</xdr:col>
      <xdr:colOff>0</xdr:colOff>
      <xdr:row>33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2443c3b71db4a58"/>
        </a:graphicData>
      </a:graphic>
    </xdr:graphicFrame>
    <xdr:clientData/>
  </xdr:twoCellAnchor>
  <xdr:twoCellAnchor>
    <xdr:from>
      <xdr:col>0</xdr:col>
      <xdr:colOff>0</xdr:colOff>
      <xdr:row>34</xdr:row>
      <xdr:rowOff>0</xdr:rowOff>
    </xdr:from>
    <xdr:to>
      <xdr:col>8</xdr:col>
      <xdr:colOff>0</xdr:colOff>
      <xdr:row>50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19b401c6fa34848"/>
        </a:graphicData>
      </a:graphic>
    </xdr:graphicFrame>
    <xdr:clientData/>
  </xdr:twoCellAnchor>
  <xdr:twoCellAnchor>
    <xdr:from>
      <xdr:col>8</xdr:col>
      <xdr:colOff>0</xdr:colOff>
      <xdr:row>34</xdr:row>
      <xdr:rowOff>0</xdr:rowOff>
    </xdr:from>
    <xdr:to>
      <xdr:col>16</xdr:col>
      <xdr:colOff>0</xdr:colOff>
      <xdr:row>50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d19ee18a30947a2"/>
        </a:graphicData>
      </a:graphic>
    </xdr:graphicFrame>
    <xdr:clientData/>
  </xdr:twoCellAnchor>
  <xdr:twoCellAnchor>
    <xdr:from>
      <xdr:col>0</xdr:col>
      <xdr:colOff>0</xdr:colOff>
      <xdr:row>51</xdr:row>
      <xdr:rowOff>0</xdr:rowOff>
    </xdr:from>
    <xdr:to>
      <xdr:col>8</xdr:col>
      <xdr:colOff>0</xdr:colOff>
      <xdr:row>67</xdr:row>
      <xdr:rowOff>0</xdr:rowOff>
    </xdr:to>
    <xdr:graphicFrame macro="">
      <xdr:nvGraphicFramePr>
        <xdr:cNvPr id="5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20749239fcc43a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6b70faff3ab6464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dbc5965f6f77471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3.xml" Id="Rd04df04315164f9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4.xml" Id="R14c802139f01451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5.xml" Id="R3644711e4585498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6.xml" Id="R14ed11bbf38540dc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28" customHeight="1">
      <x:c r="A1" s="5" t="str">
        <x:v>BỘ THỰC HÀNH PHÂN TÍCH BCTC HÒA PHÁT (HPG)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12" t="str">
        <x:v>Mục tiêu: phân tích theo diễn biến và mối quan hệ tài chính, không đọc lần lượt từng dòng báo cáo.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</x:row>
    <x:row r="5">
      <x:c r="A5" s="22" t="str">
        <x:v>PHẦN A – BẢNG CÂN ĐỐI KẾ TOÁN</x:v>
      </x:c>
      <x:c r="B5" s="22" t="str"/>
      <x:c r="C5" s="22"/>
      <x:c r="D5" s="22"/>
      <x:c r="E5" s="22"/>
      <x:c r="F5" s="22"/>
      <x:c r="G5" s="22"/>
      <x:c r="H5" s="22"/>
      <x:c r="I5" s="22"/>
      <x:c r="J5" s="22"/>
      <x:c r="K5" s="22"/>
      <x:c r="L5" s="22"/>
    </x:row>
    <x:row r="6">
      <x:c r="A6" s="23" t="str">
        <x:v>1. Quy mô &amp; cơ cấu tài sản</x:v>
      </x:c>
      <x:c r="B6" s="24" t="str">
        <x:v>Theo dõi Tổng tài sản, TSNH, TSDH và tỷ trọng TSNH/TA, TSDH/TA. Tìm năm có thay đổi lớn và khoản mục gây ra thay đổi.</x:v>
      </x:c>
      <x:c r="C6" s="24"/>
      <x:c r="D6" s="24"/>
      <x:c r="E6" s="24"/>
      <x:c r="F6" s="24"/>
      <x:c r="G6" s="24"/>
      <x:c r="H6" s="24"/>
      <x:c r="I6" s="24"/>
      <x:c r="J6" s="24"/>
      <x:c r="K6" s="24"/>
      <x:c r="L6" s="24"/>
    </x:row>
    <x:row r="7">
      <x:c r="A7" s="23" t="str">
        <x:v>2. Vốn lưu động</x:v>
      </x:c>
      <x:c r="B7" s="24" t="str">
        <x:v>Tính NWC = TSNH – Nợ ngắn hạn và NWC/TA. NWC dương chưa có nghĩa thanh khoản mạnh; cần xem xu hướng và biên an toàn.</x:v>
      </x:c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>
      <x:c r="A8" s="23" t="str">
        <x:v>3. Thanh khoản</x:v>
      </x:c>
      <x:c r="B8" s="24" t="str">
        <x:v>Tính Current ratio, Quick ratio = (Tiền + Đầu tư ngắn hạn + Phải thu)/Nợ ngắn hạn, Cash ratio. Đối chiếu với HTK/TSNH.</x:v>
      </x:c>
      <x:c r="C8" s="24"/>
      <x:c r="D8" s="24"/>
      <x:c r="E8" s="24"/>
      <x:c r="F8" s="24"/>
      <x:c r="G8" s="24"/>
      <x:c r="H8" s="24"/>
      <x:c r="I8" s="24"/>
      <x:c r="J8" s="24"/>
      <x:c r="K8" s="24"/>
      <x:c r="L8" s="24"/>
    </x:row>
    <x:row r="9">
      <x:c r="A9" s="23" t="str">
        <x:v>4. Cấu trúc nợ</x:v>
      </x:c>
      <x:c r="B9" s="24" t="str">
        <x:v>Phân biệt Nợ phải trả, Nợ ngắn hạn, Nợ dài hạn, Vay ngắn hạn và Vay dài hạn. Không đồng nhất nợ phải trả với nợ vay.</x:v>
      </x:c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>
      <x:c r="A10" s="23" t="str">
        <x:v>5. Đòn bẩy &amp; nợ vay ròng</x:v>
      </x:c>
      <x:c r="B10" s="24" t="str">
        <x:v>Tính Nợ/TA, Nợ/VCSH, Tổng nợ vay, Net debt và Net debt/VCSH. Quan sát cả mức nợ và phần đệm tiền/đầu tư ngắn hạn.</x:v>
      </x:c>
      <x:c r="C10" s="24"/>
      <x:c r="D10" s="24"/>
      <x:c r="E10" s="24"/>
      <x:c r="F10" s="24"/>
      <x:c r="G10" s="24"/>
      <x:c r="H10" s="24"/>
      <x:c r="I10" s="24"/>
      <x:c r="J10" s="24"/>
      <x:c r="K10" s="24"/>
      <x:c r="L10" s="24"/>
    </x:row>
    <x:row r="11">
      <x:c r="A11" s="23" t="str">
        <x:v>6. Phù hợp kỳ hạn</x:v>
      </x:c>
      <x:c r="B11" s="24" t="str">
        <x:v>Tính Nguồn vốn thường xuyên = VCSH + Nợ dài hạn; kiểm tra Nguồn vốn thường xuyên – TSDH = NWC.</x:v>
      </x:c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>
      <x:c r="A12" s="23" t="str">
        <x:v>7. Chu kỳ đầu tư</x:v>
      </x:c>
      <x:c r="B12" s="24" t="str">
        <x:v>Đặt XDCB dở dang cạnh Vay dài hạn, Tổng nợ vay và tiền. Tìm xem tài sản mới được tài trợ bằng nguồn vốn nào.</x:v>
      </x:c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</x:row>
    <x:row r="13">
      <x:c r="A13" s="22" t="str">
        <x:v>PHẦN B – BÁO CÁO KẾT QUẢ KINH DOANH</x:v>
      </x:c>
      <x:c r="B13" s="22" t="str"/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</x:row>
    <x:row r="14">
      <x:c r="A14" s="23" t="str">
        <x:v>1. Doanh thu</x:v>
      </x:c>
      <x:c r="B14" s="24" t="str">
        <x:v>Theo dõi Doanh thu thuần và tốc độ tăng trưởng. Xác định giai đoạn tăng trưởng, suy giảm và phục hồi.</x:v>
      </x:c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</x:row>
    <x:row r="15">
      <x:c r="A15" s="23" t="str">
        <x:v>2. Lợi nhuận gộp</x:v>
      </x:c>
      <x:c r="B15" s="24" t="str">
        <x:v>Tính Gross margin = Lãi gộp/Doanh thu thuần và COGS/Revenue. Biên gộp cho biết chất lượng lợi nhuận ở hoạt động sản xuất cốt lõi.</x:v>
      </x:c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>
      <x:c r="A16" s="23" t="str">
        <x:v>3. Chi phí hoạt động</x:v>
      </x:c>
      <x:c r="B16" s="24" t="str">
        <x:v>Theo dõi Chi phí bán hàng/Doanh thu và Chi phí QLDN/Doanh thu. Dùng trị tuyệt đối vì dữ liệu nguồn thể hiện chi phí bằng số âm.</x:v>
      </x:c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</x:row>
    <x:row r="17">
      <x:c r="A17" s="23" t="str">
        <x:v>4. Tài chính</x:v>
      </x:c>
      <x:c r="B17" s="24" t="str">
        <x:v>Theo dõi Thu nhập tài chính, Chi phí tài chính và Chi phí lãi vay. Liên hệ chi phí lãi vay với diễn biến nợ vay trên Bảng CĐKT.</x:v>
      </x:c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>
      <x:c r="A18" s="23" t="str">
        <x:v>5. Các tầng lợi nhuận</x:v>
      </x:c>
      <x:c r="B18" s="24" t="str">
        <x:v>So sánh Lãi gộp → Lợi nhuận HĐKD → LNTT → LNST. Tính các biên lợi nhuận để tìm nơi lợi nhuận bị co lại hoặc phục hồi.</x:v>
      </x:c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</x:row>
    <x:row r="19">
      <x:c r="A19" s="23" t="str">
        <x:v>6. Tăng trưởng vs chất lượng</x:v>
      </x:c>
      <x:c r="B19" s="24" t="str">
        <x:v>Không chỉ hỏi doanh thu tăng bao nhiêu; phải hỏi biên lợi nhuận có cải thiện không và lợi nhuận tăng nhanh/chậm hơn doanh thu.</x:v>
      </x:c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>
      <x:c r="A20" s="22" t="str">
        <x:v>PHẦN C – LIÊN KẾT HAI BÁO CÁO</x:v>
      </x:c>
      <x:c r="B20" s="22" t="str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</x:row>
    <x:row r="21">
      <x:c r="A21" s="23" t="str">
        <x:v>1. Hiệu quả sử dụng tài sản</x:v>
      </x:c>
      <x:c r="B21" s="24" t="str">
        <x:v>Asset turnover = Revenue/Average Total Assets; ROA = PAT/Average Total Assets; ROE = PAT/Average Equity.</x:v>
      </x:c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>
      <x:c r="A22" s="23" t="str">
        <x:v>2. Vốn lưu động &amp; doanh thu</x:v>
      </x:c>
      <x:c r="B22" s="24" t="str">
        <x:v>Inventory turnover = |COGS|/Average Inventory; Receivables turnover = Revenue/Average Receivables.</x:v>
      </x:c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>
      <x:c r="A23" s="23" t="str">
        <x:v>3. Đầu tư – nợ – lợi nhuận</x:v>
      </x:c>
      <x:c r="B23" s="24" t="str">
        <x:v>Đặt XDCB, nợ vay, chi phí lãi vay và lợi nhuận trên cùng một chuỗi thời gian để nhận diện pha đầu tư và áp lực tài chính.</x:v>
      </x:c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>
      <x:c r="A24" s="22" t="str">
        <x:v>CÁCH VIẾT NHẬN XÉT</x:v>
      </x:c>
      <x:c r="B24" s="22" t="str"/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</x:row>
    <x:row r="25">
      <x:c r="A25" s="23" t="str">
        <x:v>Công thức 5 bước</x:v>
      </x:c>
      <x:c r="B25" s="24" t="str">
        <x:v>SỐ LIỆU → MỨC THAY ĐỔI → TỶ TRỌNG/TỶ SỐ → NGUYÊN NHÂN TỪ CẤU PHẦN → HÀM Ý TÀI CHÍNH.</x:v>
      </x:c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>
      <x:c r="A26" s="23" t="str">
        <x:v>Tránh</x:v>
      </x:c>
      <x:c r="B26" s="24" t="str">
        <x:v>Không viết 'tăng là tốt, giảm là xấu'; không kết luận từ một năm; không dùng tỷ số mà không xem cấu phần; không nhầm nợ hoạt động với nợ vay.</x:v>
      </x:c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</x:sheetData>
  <x:mergeCells>
    <x:mergeCell ref="A1:L1"/>
    <x:mergeCell ref="A3:L3"/>
    <x:mergeCell ref="A5:L5"/>
    <x:mergeCell ref="B6:L6"/>
    <x:mergeCell ref="B7:L7"/>
    <x:mergeCell ref="B8:L8"/>
    <x:mergeCell ref="B9:L9"/>
    <x:mergeCell ref="B10:L10"/>
    <x:mergeCell ref="B11:L11"/>
    <x:mergeCell ref="B12:L12"/>
    <x:mergeCell ref="A13:L13"/>
    <x:mergeCell ref="B14:L14"/>
    <x:mergeCell ref="B15:L15"/>
    <x:mergeCell ref="B16:L16"/>
    <x:mergeCell ref="B17:L17"/>
    <x:mergeCell ref="B18:L18"/>
    <x:mergeCell ref="B19:L19"/>
    <x:mergeCell ref="A20:L20"/>
    <x:mergeCell ref="B21:L21"/>
    <x:mergeCell ref="B22:L22"/>
    <x:mergeCell ref="B23:L23"/>
    <x:mergeCell ref="A24:L24"/>
    <x:mergeCell ref="B25:L25"/>
    <x:mergeCell ref="B26:L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</x:cols>
  <x:sheetData>
    <x:row r="1" ht="28" customHeight="1">
      <x:c r="A1" s="5" t="str">
        <x:v>DỮ LIỆU GỐC – BẢNG CÂN ĐỐI KẾ TOÁN HPG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2">
      <x:c r="A2" s="12" t="str">
        <x:v>Nguồn: bảng CĐKT Hòa Phát do giảng viên cung cấp trong cuộc trao đổi; đơn vị theo dữ liệu gốc (tỷ đồng).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</x:row>
    <x:row r="4">
      <x:c r="A4" s="32" t="str">
        <x:v>Khoản mục</x:v>
      </x:c>
      <x:c r="B4" s="32" t="n">
        <x:v>2005</x:v>
      </x:c>
      <x:c r="C4" s="32" t="n">
        <x:v>2006</x:v>
      </x:c>
      <x:c r="D4" s="32" t="n">
        <x:v>2007</x:v>
      </x:c>
      <x:c r="E4" s="32" t="n">
        <x:v>2008</x:v>
      </x:c>
      <x:c r="F4" s="32" t="n">
        <x:v>2009</x:v>
      </x:c>
      <x:c r="G4" s="32" t="n">
        <x:v>2010</x:v>
      </x:c>
      <x:c r="H4" s="32" t="n">
        <x:v>2011</x:v>
      </x:c>
      <x:c r="I4" s="32" t="n">
        <x:v>2012</x:v>
      </x:c>
      <x:c r="J4" s="32" t="n">
        <x:v>2013</x:v>
      </x:c>
      <x:c r="K4" s="32" t="n">
        <x:v>2014</x:v>
      </x:c>
      <x:c r="L4" s="32" t="n">
        <x:v>2015</x:v>
      </x:c>
      <x:c r="M4" s="32" t="n">
        <x:v>2016</x:v>
      </x:c>
      <x:c r="N4" s="32" t="n">
        <x:v>2017</x:v>
      </x:c>
      <x:c r="O4" s="32" t="n">
        <x:v>2018</x:v>
      </x:c>
      <x:c r="P4" s="32" t="n">
        <x:v>2019</x:v>
      </x:c>
      <x:c r="Q4" s="32" t="n">
        <x:v>2020</x:v>
      </x:c>
      <x:c r="R4" s="32" t="n">
        <x:v>2021</x:v>
      </x:c>
      <x:c r="S4" s="32" t="n">
        <x:v>2022</x:v>
      </x:c>
      <x:c r="T4" s="32" t="n">
        <x:v>2023</x:v>
      </x:c>
      <x:c r="U4" s="32" t="n">
        <x:v>2024</x:v>
      </x:c>
    </x:row>
    <x:row r="5">
      <x:c r="A5" s="20" t="str">
        <x:v>Trạng thái kiểm toán</x:v>
      </x:c>
      <x:c r="B5" s="40" t="str">
        <x:v>Đã kiểm toán</x:v>
      </x:c>
      <x:c r="C5" s="40" t="str">
        <x:v>Đã kiểm toán</x:v>
      </x:c>
      <x:c r="D5" s="40" t="str">
        <x:v>Chưa kiểm toán</x:v>
      </x:c>
      <x:c r="E5" s="40" t="str">
        <x:v>Đã kiểm toán</x:v>
      </x:c>
      <x:c r="F5" s="40" t="str">
        <x:v>Đã kiểm toán</x:v>
      </x:c>
      <x:c r="G5" s="40" t="str">
        <x:v>Đã kiểm toán</x:v>
      </x:c>
      <x:c r="H5" s="40" t="str">
        <x:v>Đã kiểm toán</x:v>
      </x:c>
      <x:c r="I5" s="40" t="str">
        <x:v>Đã kiểm toán</x:v>
      </x:c>
      <x:c r="J5" s="40" t="str">
        <x:v>Đã kiểm toán</x:v>
      </x:c>
      <x:c r="K5" s="40" t="str">
        <x:v>Đã kiểm toán</x:v>
      </x:c>
      <x:c r="L5" s="40" t="str">
        <x:v>Đã kiểm toán</x:v>
      </x:c>
      <x:c r="M5" s="40" t="str">
        <x:v>Đã kiểm toán</x:v>
      </x:c>
      <x:c r="N5" s="40" t="str">
        <x:v>Đã kiểm toán</x:v>
      </x:c>
      <x:c r="O5" s="40" t="str">
        <x:v>Đã kiểm toán</x:v>
      </x:c>
      <x:c r="P5" s="40" t="str">
        <x:v>Đã kiểm toán</x:v>
      </x:c>
      <x:c r="Q5" s="40" t="str">
        <x:v>Đã kiểm toán</x:v>
      </x:c>
      <x:c r="R5" s="40" t="str">
        <x:v>Đã kiểm toán</x:v>
      </x:c>
      <x:c r="S5" s="40" t="str">
        <x:v>Đã kiểm toán</x:v>
      </x:c>
      <x:c r="T5" s="40" t="str">
        <x:v>Đã kiểm toán</x:v>
      </x:c>
      <x:c r="U5" s="40" t="str">
        <x:v>Đã kiểm toán</x:v>
      </x:c>
    </x:row>
    <x:row r="6">
      <x:c r="A6" s="20" t="str">
        <x:v>Công ty kiểm toán</x:v>
      </x:c>
      <x:c r="B6" s="40"/>
      <x:c r="C6" s="40"/>
      <x:c r="D6" s="40"/>
      <x:c r="E6" s="40"/>
      <x:c r="F6" s="40" t="str">
        <x:v>Ey Vietnam</x:v>
      </x:c>
      <x:c r="G6" s="40" t="str">
        <x:v>Kiểm toán KPMG</x:v>
      </x:c>
      <x:c r="H6" s="40" t="str">
        <x:v>Kiểm toán KPMG</x:v>
      </x:c>
      <x:c r="I6" s="40"/>
      <x:c r="J6" s="40" t="str">
        <x:v>Kiểm toán KPMG</x:v>
      </x:c>
      <x:c r="K6" s="40" t="str">
        <x:v>Kiểm toán KPMG</x:v>
      </x:c>
      <x:c r="L6" s="40" t="str">
        <x:v>Kiểm toán KPMG</x:v>
      </x:c>
      <x:c r="M6" s="40" t="str">
        <x:v>Kiểm toán KPMG</x:v>
      </x:c>
      <x:c r="N6" s="40" t="str">
        <x:v>Kiểm toán KPMG</x:v>
      </x:c>
      <x:c r="O6" s="40"/>
      <x:c r="P6" s="40" t="str">
        <x:v>Kiểm toán KPMG</x:v>
      </x:c>
      <x:c r="Q6" s="40" t="str">
        <x:v>Kiểm toán KPMG</x:v>
      </x:c>
      <x:c r="R6" s="40" t="str">
        <x:v>Kiểm toán KPMG</x:v>
      </x:c>
      <x:c r="S6" s="40" t="str">
        <x:v>Kiểm toán KPMG</x:v>
      </x:c>
      <x:c r="T6" s="40" t="str">
        <x:v>Kiểm toán KPMG</x:v>
      </x:c>
      <x:c r="U6" s="40" t="str">
        <x:v>Kiểm toán KPMG</x:v>
      </x:c>
    </x:row>
    <x:row r="7">
      <x:c r="A7" s="20" t="str">
        <x:v>Loại ý kiến kiểm toán</x:v>
      </x:c>
      <x:c r="B7" s="40"/>
      <x:c r="C7" s="40"/>
      <x:c r="D7" s="40"/>
      <x:c r="E7" s="40"/>
      <x:c r="F7" s="40" t="str">
        <x:v>Chấp nhận toàn phần</x:v>
      </x:c>
      <x:c r="G7" s="40" t="str">
        <x:v>Chấp nhận toàn phần</x:v>
      </x:c>
      <x:c r="H7" s="40" t="str">
        <x:v>Chấp nhận toàn phần</x:v>
      </x:c>
      <x:c r="I7" s="40"/>
      <x:c r="J7" s="40" t="str">
        <x:v>Chấp nhận toàn phần</x:v>
      </x:c>
      <x:c r="K7" s="40" t="str">
        <x:v>Chấp nhận toàn phần</x:v>
      </x:c>
      <x:c r="L7" s="40" t="str">
        <x:v>Chấp nhận toàn phần</x:v>
      </x:c>
      <x:c r="M7" s="40" t="str">
        <x:v>Chấp nhận toàn phần</x:v>
      </x:c>
      <x:c r="N7" s="40" t="str">
        <x:v>Chấp nhận toàn phần</x:v>
      </x:c>
      <x:c r="O7" s="40"/>
      <x:c r="P7" s="40" t="str">
        <x:v>Chấp nhận toàn phần</x:v>
      </x:c>
      <x:c r="Q7" s="40" t="str">
        <x:v>Chấp nhận toàn phần</x:v>
      </x:c>
      <x:c r="R7" s="40" t="str">
        <x:v>Chấp nhận toàn phần</x:v>
      </x:c>
      <x:c r="S7" s="40" t="str">
        <x:v>Chấp nhận toàn phần</x:v>
      </x:c>
      <x:c r="T7" s="40" t="str">
        <x:v>Chấp nhận toàn phần</x:v>
      </x:c>
      <x:c r="U7" s="40" t="str">
        <x:v>Chấp nhận toàn phần</x:v>
      </x:c>
    </x:row>
    <x:row r="8">
      <x:c r="A8" s="20" t="str">
        <x:v>von ldr / tong ts</x:v>
      </x:c>
      <x:c r="B8" s="40" t="n">
        <x:v>-0.10656681</x:v>
      </x:c>
      <x:c r="C8" s="40" t="n">
        <x:v>0.012451247</x:v>
      </x:c>
      <x:c r="D8" s="40" t="n">
        <x:v>0.392517606</x:v>
      </x:c>
      <x:c r="E8" s="40" t="n">
        <x:v>0.45974575</x:v>
      </x:c>
      <x:c r="F8" s="40" t="n">
        <x:v>0.082271589</x:v>
      </x:c>
      <x:c r="G8" s="40" t="n">
        <x:v>0.116052844</x:v>
      </x:c>
      <x:c r="H8" s="40" t="n">
        <x:v>0.162003744</x:v>
      </x:c>
      <x:c r="I8" s="40" t="n">
        <x:v>0.150337317</x:v>
      </x:c>
      <x:c r="J8" s="40" t="n">
        <x:v>0.054601027</x:v>
      </x:c>
      <x:c r="K8" s="40" t="n">
        <x:v>0.125832502</x:v>
      </x:c>
      <x:c r="L8" s="40" t="n">
        <x:v>0.075366047</x:v>
      </x:c>
      <x:c r="M8" s="40" t="n">
        <x:v>0.186530532</x:v>
      </x:c>
      <x:c r="N8" s="40" t="n">
        <x:v>0.274382087</x:v>
      </x:c>
      <x:c r="O8" s="40" t="n">
        <x:v>0.034166108</x:v>
      </x:c>
      <x:c r="P8" s="40" t="n">
        <x:v>0.033924871</x:v>
      </x:c>
      <x:c r="Q8" s="40" t="n">
        <x:v>0.036286128</x:v>
      </x:c>
      <x:c r="R8" s="40" t="n">
        <x:v>0.116112877</x:v>
      </x:c>
      <x:c r="S8" s="40" t="n">
        <x:v>0.106432986</x:v>
      </x:c>
      <x:c r="T8" s="40" t="n">
        <x:v>0.059659133</x:v>
      </x:c>
      <x:c r="U8" s="40" t="n">
        <x:v>0.051000258</x:v>
      </x:c>
    </x:row>
    <x:row r="9">
      <x:c r="A9" s="20" t="str">
        <x:v>von ldr</x:v>
      </x:c>
      <x:c r="B9" s="40" t="n">
        <x:v>-74.74</x:v>
      </x:c>
      <x:c r="C9" s="40" t="n">
        <x:v>8.81</x:v>
      </x:c>
      <x:c r="D9" s="40" t="n">
        <x:v>1867.13</x:v>
      </x:c>
      <x:c r="E9" s="40" t="n">
        <x:v>2592.68</x:v>
      </x:c>
      <x:c r="F9" s="40" t="n">
        <x:v>842.73</x:v>
      </x:c>
      <x:c r="G9" s="40" t="n">
        <x:v>1729.61</x:v>
      </x:c>
      <x:c r="H9" s="40" t="n">
        <x:v>2839.06</x:v>
      </x:c>
      <x:c r="I9" s="40" t="n">
        <x:v>2858.78</x:v>
      </x:c>
      <x:c r="J9" s="40" t="n">
        <x:v>1259.99</x:v>
      </x:c>
      <x:c r="K9" s="40" t="n">
        <x:v>2779.53</x:v>
      </x:c>
      <x:c r="L9" s="40" t="n">
        <x:v>1922.34</x:v>
      </x:c>
      <x:c r="M9" s="40" t="n">
        <x:v>6197.77</x:v>
      </x:c>
      <x:c r="N9" s="40" t="n">
        <x:v>14548.34</x:v>
      </x:c>
      <x:c r="O9" s="40" t="n">
        <x:v>2672.58</x:v>
      </x:c>
      <x:c r="P9" s="40" t="n">
        <x:v>3452.74</x:v>
      </x:c>
      <x:c r="Q9" s="40" t="n">
        <x:v>4772.04</x:v>
      </x:c>
      <x:c r="R9" s="40" t="n">
        <x:v>20695.54</x:v>
      </x:c>
      <x:c r="S9" s="40" t="n">
        <x:v>18129.32</x:v>
      </x:c>
      <x:c r="T9" s="40" t="n">
        <x:v>11202.95</x:v>
      </x:c>
      <x:c r="U9" s="40" t="n">
        <x:v>11449.03</x:v>
      </x:c>
    </x:row>
    <x:row r="10">
      <x:c r="A10" s="20" t="str">
        <x:v>TÀI SẢN NGẮN HẠN</x:v>
      </x:c>
      <x:c r="B10" s="40" t="n">
        <x:v>278.66</x:v>
      </x:c>
      <x:c r="C10" s="40" t="n">
        <x:v>315.4</x:v>
      </x:c>
      <x:c r="D10" s="40" t="n">
        <x:v>3135.51</x:v>
      </x:c>
      <x:c r="E10" s="40" t="n">
        <x:v>3849.01</x:v>
      </x:c>
      <x:c r="F10" s="40" t="n">
        <x:v>5407.84</x:v>
      </x:c>
      <x:c r="G10" s="40" t="n">
        <x:v>7866.09</x:v>
      </x:c>
      <x:c r="H10" s="40" t="n">
        <x:v>9485.63</x:v>
      </x:c>
      <x:c r="I10" s="40" t="n">
        <x:v>10220.79</x:v>
      </x:c>
      <x:c r="J10" s="40" t="n">
        <x:v>12402.52</x:v>
      </x:c>
      <x:c r="K10" s="40" t="n">
        <x:v>11745.86</x:v>
      </x:c>
      <x:c r="L10" s="40" t="n">
        <x:v>11915.18</x:v>
      </x:c>
      <x:c r="M10" s="40" t="n">
        <x:v>18182.79</x:v>
      </x:c>
      <x:c r="N10" s="40" t="n">
        <x:v>33068.06</x:v>
      </x:c>
      <x:c r="O10" s="40" t="n">
        <x:v>25308.73</x:v>
      </x:c>
      <x:c r="P10" s="40" t="n">
        <x:v>30436.94</x:v>
      </x:c>
      <x:c r="Q10" s="40" t="n">
        <x:v>56747.26</x:v>
      </x:c>
      <x:c r="R10" s="40" t="n">
        <x:v>94154.86</x:v>
      </x:c>
      <x:c r="S10" s="40" t="n">
        <x:v>80514.71</x:v>
      </x:c>
      <x:c r="T10" s="40" t="n">
        <x:v>82716.44</x:v>
      </x:c>
      <x:c r="U10" s="40" t="n">
        <x:v>86674.28</x:v>
      </x:c>
    </x:row>
    <x:row r="11">
      <x:c r="A11" s="20" t="str">
        <x:v>Tiền và tương đương tiền</x:v>
      </x:c>
      <x:c r="B11" s="40" t="n">
        <x:v>2.46</x:v>
      </x:c>
      <x:c r="C11" s="40" t="n">
        <x:v>9.22</x:v>
      </x:c>
      <x:c r="D11" s="40" t="n">
        <x:v>399.32</x:v>
      </x:c>
      <x:c r="E11" s="40" t="n">
        <x:v>510.22</x:v>
      </x:c>
      <x:c r="F11" s="40" t="n">
        <x:v>1480.49</x:v>
      </x:c>
      <x:c r="G11" s="40" t="n">
        <x:v>1047.18</x:v>
      </x:c>
      <x:c r="H11" s="40" t="n">
        <x:v>1064.38</x:v>
      </x:c>
      <x:c r="I11" s="40" t="n">
        <x:v>1294.49</x:v>
      </x:c>
      <x:c r="J11" s="40" t="n">
        <x:v>2125.32</x:v>
      </x:c>
      <x:c r="K11" s="40" t="n">
        <x:v>2026.28</x:v>
      </x:c>
      <x:c r="L11" s="40" t="n">
        <x:v>2372.76</x:v>
      </x:c>
      <x:c r="M11" s="40" t="n">
        <x:v>4558.66</x:v>
      </x:c>
      <x:c r="N11" s="40" t="n">
        <x:v>4264.64</x:v>
      </x:c>
      <x:c r="O11" s="40" t="n">
        <x:v>2515.62</x:v>
      </x:c>
      <x:c r="P11" s="40" t="n">
        <x:v>4544.9</x:v>
      </x:c>
      <x:c r="Q11" s="40" t="n">
        <x:v>13696.1</x:v>
      </x:c>
      <x:c r="R11" s="40" t="n">
        <x:v>22471.38</x:v>
      </x:c>
      <x:c r="S11" s="40" t="n">
        <x:v>8324.59</x:v>
      </x:c>
      <x:c r="T11" s="40" t="n">
        <x:v>12252</x:v>
      </x:c>
      <x:c r="U11" s="40" t="n">
        <x:v>6887.65</x:v>
      </x:c>
    </x:row>
    <x:row r="12">
      <x:c r="A12" s="20" t="str">
        <x:v>Tiền</x:v>
      </x:c>
      <x:c r="B12" s="40" t="n">
        <x:v>2.46</x:v>
      </x:c>
      <x:c r="C12" s="40" t="n">
        <x:v>9.22</x:v>
      </x:c>
      <x:c r="D12" s="40" t="n">
        <x:v>193.32</x:v>
      </x:c>
      <x:c r="E12" s="40" t="n">
        <x:v>253.42</x:v>
      </x:c>
      <x:c r="F12" s="40" t="n">
        <x:v>915.77</x:v>
      </x:c>
      <x:c r="G12" s="40" t="n">
        <x:v>136.13</x:v>
      </x:c>
      <x:c r="H12" s="40" t="n">
        <x:v>251.18</x:v>
      </x:c>
      <x:c r="I12" s="40" t="n">
        <x:v>171.27</x:v>
      </x:c>
      <x:c r="J12" s="40" t="n">
        <x:v>282.76</x:v>
      </x:c>
      <x:c r="K12" s="40" t="n">
        <x:v>491.95</x:v>
      </x:c>
      <x:c r="L12" s="40" t="n">
        <x:v>349.4</x:v>
      </x:c>
      <x:c r="M12" s="40" t="n">
        <x:v>556.92</x:v>
      </x:c>
      <x:c r="N12" s="40" t="n">
        <x:v>764.4</x:v>
      </x:c>
      <x:c r="O12" s="40" t="n">
        <x:v>1822.3</x:v>
      </x:c>
      <x:c r="P12" s="40" t="n">
        <x:v>1678.31</x:v>
      </x:c>
      <x:c r="Q12" s="40" t="n">
        <x:v>2094.31</x:v>
      </x:c>
      <x:c r="R12" s="40" t="n">
        <x:v>6316.3</x:v>
      </x:c>
      <x:c r="S12" s="40" t="n">
        <x:v>3458.05</x:v>
      </x:c>
      <x:c r="T12" s="40" t="n">
        <x:v>3771.6</x:v>
      </x:c>
      <x:c r="U12" s="40" t="n">
        <x:v>2919.53</x:v>
      </x:c>
    </x:row>
    <x:row r="13">
      <x:c r="A13" s="20" t="str">
        <x:v>Các khoản tương đương tiền</x:v>
      </x:c>
      <x:c r="B13" s="40" t="n">
        <x:v>0</x:v>
      </x:c>
      <x:c r="C13" s="40" t="n">
        <x:v>0</x:v>
      </x:c>
      <x:c r="D13" s="40" t="n">
        <x:v>206</x:v>
      </x:c>
      <x:c r="E13" s="40" t="n">
        <x:v>256.8</x:v>
      </x:c>
      <x:c r="F13" s="40" t="n">
        <x:v>564.72</x:v>
      </x:c>
      <x:c r="G13" s="40" t="n">
        <x:v>911.05</x:v>
      </x:c>
      <x:c r="H13" s="40" t="n">
        <x:v>813.2</x:v>
      </x:c>
      <x:c r="I13" s="40" t="n">
        <x:v>1123.23</x:v>
      </x:c>
      <x:c r="J13" s="40" t="n">
        <x:v>1842.56</x:v>
      </x:c>
      <x:c r="K13" s="40" t="n">
        <x:v>1534.33</x:v>
      </x:c>
      <x:c r="L13" s="40" t="n">
        <x:v>2023.37</x:v>
      </x:c>
      <x:c r="M13" s="40" t="n">
        <x:v>4001.74</x:v>
      </x:c>
      <x:c r="N13" s="40" t="n">
        <x:v>3500.25</x:v>
      </x:c>
      <x:c r="O13" s="40" t="n">
        <x:v>693.32</x:v>
      </x:c>
      <x:c r="P13" s="40" t="n">
        <x:v>2866.59</x:v>
      </x:c>
      <x:c r="Q13" s="40" t="n">
        <x:v>11601.79</x:v>
      </x:c>
      <x:c r="R13" s="40" t="n">
        <x:v>16155.08</x:v>
      </x:c>
      <x:c r="S13" s="40" t="n">
        <x:v>4866.54</x:v>
      </x:c>
      <x:c r="T13" s="40" t="n">
        <x:v>8480.41</x:v>
      </x:c>
      <x:c r="U13" s="40" t="n">
        <x:v>3968.11</x:v>
      </x:c>
    </x:row>
    <x:row r="14">
      <x:c r="A14" s="20" t="str">
        <x:v>Giá trị thuần đầu tư ngắn hạn</x:v>
      </x:c>
      <x:c r="B14" s="40" t="n">
        <x:v>0</x:v>
      </x:c>
      <x:c r="C14" s="40" t="n">
        <x:v>0</x:v>
      </x:c>
      <x:c r="D14" s="40" t="n">
        <x:v>266</x:v>
      </x:c>
      <x:c r="E14" s="40" t="n">
        <x:v>734.39</x:v>
      </x:c>
      <x:c r="F14" s="40" t="n">
        <x:v>146.14</x:v>
      </x:c>
      <x:c r="G14" s="40" t="n">
        <x:v>290.23</x:v>
      </x:c>
      <x:c r="H14" s="40" t="n">
        <x:v>0</x:v>
      </x:c>
      <x:c r="I14" s="40" t="n">
        <x:v>219.95</x:v>
      </x:c>
      <x:c r="J14" s="40" t="n">
        <x:v>387.79</x:v>
      </x:c>
      <x:c r="K14" s="40" t="n">
        <x:v>506.64</x:v>
      </x:c>
      <x:c r="L14" s="40" t="n">
        <x:v>758.09</x:v>
      </x:c>
      <x:c r="M14" s="40" t="n">
        <x:v>693.5</x:v>
      </x:c>
      <x:c r="N14" s="40" t="n">
        <x:v>9936.71</x:v>
      </x:c>
      <x:c r="O14" s="40" t="n">
        <x:v>3724.56</x:v>
      </x:c>
      <x:c r="P14" s="40" t="n">
        <x:v>1374.34</x:v>
      </x:c>
      <x:c r="Q14" s="40" t="n">
        <x:v>8126.99</x:v>
      </x:c>
      <x:c r="R14" s="40" t="n">
        <x:v>18236.15</x:v>
      </x:c>
      <x:c r="S14" s="40" t="n">
        <x:v>26268.25</x:v>
      </x:c>
      <x:c r="T14" s="40" t="n">
        <x:v>22177.3</x:v>
      </x:c>
      <x:c r="U14" s="40" t="n">
        <x:v>18974.72</x:v>
      </x:c>
    </x:row>
    <x:row r="15">
      <x:c r="A15" s="20" t="str">
        <x:v>Đầu tư ngắn hạn</x:v>
      </x:c>
      <x:c r="B15" s="40" t="n">
        <x:v>0</x:v>
      </x:c>
      <x:c r="C15" s="40" t="n">
        <x:v>0</x:v>
      </x:c>
      <x:c r="D15" s="40" t="n">
        <x:v>266</x:v>
      </x:c>
      <x:c r="E15" s="40" t="n">
        <x:v>734.39</x:v>
      </x:c>
      <x:c r="F15" s="40" t="n">
        <x:v>146.14</x:v>
      </x:c>
      <x:c r="G15" s="40" t="n">
        <x:v>290.23</x:v>
      </x:c>
      <x:c r="H15" s="40" t="n">
        <x:v>0</x:v>
      </x:c>
      <x:c r="I15" s="40" t="n">
        <x:v>219.95</x:v>
      </x:c>
      <x:c r="J15" s="40" t="n">
        <x:v>387.79</x:v>
      </x:c>
      <x:c r="K15" s="40" t="n">
        <x:v>506.64</x:v>
      </x:c>
      <x:c r="L15" s="40" t="n">
        <x:v>0</x:v>
      </x:c>
      <x:c r="M15" s="40" t="n">
        <x:v>0</x:v>
      </x:c>
      <x:c r="N15" s="40" t="n">
        <x:v>0</x:v>
      </x:c>
      <x:c r="O15" s="40" t="n">
        <x:v>0</x:v>
      </x:c>
      <x:c r="P15" s="40" t="n">
        <x:v>0</x:v>
      </x:c>
      <x:c r="Q15" s="40" t="n">
        <x:v>0</x:v>
      </x:c>
      <x:c r="R15" s="40" t="n">
        <x:v>0</x:v>
      </x:c>
      <x:c r="S15" s="40" t="n">
        <x:v>0</x:v>
      </x:c>
      <x:c r="T15" s="40" t="n">
        <x:v>0</x:v>
      </x:c>
      <x:c r="U15" s="40" t="n">
        <x:v>0</x:v>
      </x:c>
    </x:row>
    <x:row r="16">
      <x:c r="A16" s="20" t="str">
        <x:v>Dự phòng đầu tư ngắn hạn</x:v>
      </x:c>
      <x:c r="B16" s="40" t="n">
        <x:v>0</x:v>
      </x:c>
      <x:c r="C16" s="40" t="n">
        <x:v>0</x:v>
      </x:c>
      <x:c r="D16" s="40" t="n">
        <x:v>0</x:v>
      </x:c>
      <x:c r="E16" s="40" t="n">
        <x:v>0</x:v>
      </x:c>
      <x:c r="F16" s="40" t="n">
        <x:v>0</x:v>
      </x:c>
      <x:c r="G16" s="40" t="n">
        <x:v>0</x:v>
      </x:c>
      <x:c r="H16" s="40" t="n">
        <x:v>0</x:v>
      </x:c>
      <x:c r="I16" s="40" t="n">
        <x:v>0</x:v>
      </x:c>
      <x:c r="J16" s="40" t="n">
        <x:v>0</x:v>
      </x:c>
      <x:c r="K16" s="40" t="n">
        <x:v>0</x:v>
      </x:c>
      <x:c r="L16" s="40" t="n">
        <x:v>0</x:v>
      </x:c>
      <x:c r="M16" s="40" t="n">
        <x:v>0</x:v>
      </x:c>
      <x:c r="N16" s="40" t="n">
        <x:v>0</x:v>
      </x:c>
      <x:c r="O16" s="40" t="n">
        <x:v>0</x:v>
      </x:c>
      <x:c r="P16" s="40" t="n">
        <x:v>0</x:v>
      </x:c>
      <x:c r="Q16" s="40" t="n">
        <x:v>0</x:v>
      </x:c>
      <x:c r="R16" s="40" t="n">
        <x:v>0</x:v>
      </x:c>
      <x:c r="S16" s="40" t="n">
        <x:v>0</x:v>
      </x:c>
      <x:c r="T16" s="40" t="n">
        <x:v>0</x:v>
      </x:c>
      <x:c r="U16" s="40" t="n">
        <x:v>0</x:v>
      </x:c>
    </x:row>
    <x:row r="17">
      <x:c r="A17" s="20" t="str">
        <x:v>Đầu tư nắm giữ đến ngày đáo hạn</x:v>
      </x:c>
      <x:c r="B17" s="40" t="n">
        <x:v>0</x:v>
      </x:c>
      <x:c r="C17" s="40" t="n">
        <x:v>0</x:v>
      </x:c>
      <x:c r="D17" s="40" t="n">
        <x:v>0</x:v>
      </x:c>
      <x:c r="E17" s="40" t="n">
        <x:v>0</x:v>
      </x:c>
      <x:c r="F17" s="40" t="n">
        <x:v>0</x:v>
      </x:c>
      <x:c r="G17" s="40" t="n">
        <x:v>0</x:v>
      </x:c>
      <x:c r="H17" s="40" t="n">
        <x:v>0</x:v>
      </x:c>
      <x:c r="I17" s="40" t="n">
        <x:v>0</x:v>
      </x:c>
      <x:c r="J17" s="40" t="n">
        <x:v>0</x:v>
      </x:c>
      <x:c r="K17" s="40" t="n">
        <x:v>0</x:v>
      </x:c>
      <x:c r="L17" s="40" t="n">
        <x:v>758.09</x:v>
      </x:c>
      <x:c r="M17" s="40" t="n">
        <x:v>693.5</x:v>
      </x:c>
      <x:c r="N17" s="40" t="n">
        <x:v>9936.71</x:v>
      </x:c>
      <x:c r="O17" s="40" t="n">
        <x:v>3724.56</x:v>
      </x:c>
      <x:c r="P17" s="40" t="n">
        <x:v>1374.34</x:v>
      </x:c>
      <x:c r="Q17" s="40" t="n">
        <x:v>8126.99</x:v>
      </x:c>
      <x:c r="R17" s="40" t="n">
        <x:v>18236.15</x:v>
      </x:c>
      <x:c r="S17" s="40" t="n">
        <x:v>26268.25</x:v>
      </x:c>
      <x:c r="T17" s="40" t="n">
        <x:v>22177.3</x:v>
      </x:c>
      <x:c r="U17" s="40" t="n">
        <x:v>18974.72</x:v>
      </x:c>
    </x:row>
    <x:row r="18">
      <x:c r="A18" s="20" t="str">
        <x:v>Các khoản phải thu</x:v>
      </x:c>
      <x:c r="B18" s="40" t="n">
        <x:v>66.49</x:v>
      </x:c>
      <x:c r="C18" s="40" t="n">
        <x:v>116.23</x:v>
      </x:c>
      <x:c r="D18" s="40" t="n">
        <x:v>784.38</x:v>
      </x:c>
      <x:c r="E18" s="40" t="n">
        <x:v>720.18</x:v>
      </x:c>
      <x:c r="F18" s="40" t="n">
        <x:v>883.02</x:v>
      </x:c>
      <x:c r="G18" s="40" t="n">
        <x:v>1832.7</x:v>
      </x:c>
      <x:c r="H18" s="40" t="n">
        <x:v>1897.39</x:v>
      </x:c>
      <x:c r="I18" s="40" t="n">
        <x:v>1646.34</x:v>
      </x:c>
      <x:c r="J18" s="40" t="n">
        <x:v>1629.43</x:v>
      </x:c>
      <x:c r="K18" s="40" t="n">
        <x:v>1723.03</x:v>
      </x:c>
      <x:c r="L18" s="40" t="n">
        <x:v>1608.22</x:v>
      </x:c>
      <x:c r="M18" s="40" t="n">
        <x:v>2394.83</x:v>
      </x:c>
      <x:c r="N18" s="40" t="n">
        <x:v>6555.42</x:v>
      </x:c>
      <x:c r="O18" s="40" t="n">
        <x:v>3210.28</x:v>
      </x:c>
      <x:c r="P18" s="40" t="n">
        <x:v>3561.4</x:v>
      </x:c>
      <x:c r="Q18" s="40" t="n">
        <x:v>6124.79</x:v>
      </x:c>
      <x:c r="R18" s="40" t="n">
        <x:v>7662.68</x:v>
      </x:c>
      <x:c r="S18" s="40" t="n">
        <x:v>9892.87</x:v>
      </x:c>
      <x:c r="T18" s="40" t="n">
        <x:v>10702.14</x:v>
      </x:c>
      <x:c r="U18" s="40" t="n">
        <x:v>7647.8</x:v>
      </x:c>
    </x:row>
    <x:row r="19">
      <x:c r="A19" s="20" t="str">
        <x:v>Phải thu khách hàng</x:v>
      </x:c>
      <x:c r="B19" s="40" t="n">
        <x:v>63.87</x:v>
      </x:c>
      <x:c r="C19" s="40" t="n">
        <x:v>107.74</x:v>
      </x:c>
      <x:c r="D19" s="40" t="n">
        <x:v>570.09</x:v>
      </x:c>
      <x:c r="E19" s="40" t="n">
        <x:v>472.87</x:v>
      </x:c>
      <x:c r="F19" s="40" t="n">
        <x:v>736.03</x:v>
      </x:c>
      <x:c r="G19" s="40" t="n">
        <x:v>1504</x:v>
      </x:c>
      <x:c r="H19" s="40" t="n">
        <x:v>1525.54</x:v>
      </x:c>
      <x:c r="I19" s="40" t="n">
        <x:v>1150.51</x:v>
      </x:c>
      <x:c r="J19" s="40" t="n">
        <x:v>1258.52</x:v>
      </x:c>
      <x:c r="K19" s="40" t="n">
        <x:v>1247.34</x:v>
      </x:c>
      <x:c r="L19" s="40" t="n">
        <x:v>1210.99</x:v>
      </x:c>
      <x:c r="M19" s="40" t="n">
        <x:v>1546.61</x:v>
      </x:c>
      <x:c r="N19" s="40" t="n">
        <x:v>1999.84</x:v>
      </x:c>
      <x:c r="O19" s="40" t="n">
        <x:v>2281.76</x:v>
      </x:c>
      <x:c r="P19" s="40" t="n">
        <x:v>2699.94</x:v>
      </x:c>
      <x:c r="Q19" s="40" t="n">
        <x:v>3949.49</x:v>
      </x:c>
      <x:c r="R19" s="40" t="n">
        <x:v>4973.1</x:v>
      </x:c>
      <x:c r="S19" s="40" t="n">
        <x:v>2958.59</x:v>
      </x:c>
      <x:c r="T19" s="40" t="n">
        <x:v>5999.54</x:v>
      </x:c>
      <x:c r="U19" s="40" t="n">
        <x:v>4352.14</x:v>
      </x:c>
    </x:row>
    <x:row r="20">
      <x:c r="A20" s="20" t="str">
        <x:v>Trả trước người bán</x:v>
      </x:c>
      <x:c r="B20" s="40" t="n">
        <x:v>2.54</x:v>
      </x:c>
      <x:c r="C20" s="40" t="n">
        <x:v>8.33</x:v>
      </x:c>
      <x:c r="D20" s="40" t="n">
        <x:v>217.07</x:v>
      </x:c>
      <x:c r="E20" s="40" t="n">
        <x:v>197.65</x:v>
      </x:c>
      <x:c r="F20" s="40" t="n">
        <x:v>104.79</x:v>
      </x:c>
      <x:c r="G20" s="40" t="n">
        <x:v>278.58</x:v>
      </x:c>
      <x:c r="H20" s="40" t="n">
        <x:v>339.01</x:v>
      </x:c>
      <x:c r="I20" s="40" t="n">
        <x:v>381.7</x:v>
      </x:c>
      <x:c r="J20" s="40" t="n">
        <x:v>350.77</x:v>
      </x:c>
      <x:c r="K20" s="40" t="n">
        <x:v>457.07</x:v>
      </x:c>
      <x:c r="L20" s="40" t="n">
        <x:v>390.27</x:v>
      </x:c>
      <x:c r="M20" s="40" t="n">
        <x:v>705.74</x:v>
      </x:c>
      <x:c r="N20" s="40" t="n">
        <x:v>4007</x:v>
      </x:c>
      <x:c r="O20" s="40" t="n">
        <x:v>810.32</x:v>
      </x:c>
      <x:c r="P20" s="40" t="n">
        <x:v>757.83</x:v>
      </x:c>
      <x:c r="Q20" s="40" t="n">
        <x:v>1303.04</x:v>
      </x:c>
      <x:c r="R20" s="40" t="n">
        <x:v>1722.37</x:v>
      </x:c>
      <x:c r="S20" s="40" t="n">
        <x:v>5366.25</x:v>
      </x:c>
      <x:c r="T20" s="40" t="n">
        <x:v>2583.94</x:v>
      </x:c>
      <x:c r="U20" s="40" t="n">
        <x:v>2118.82</x:v>
      </x:c>
    </x:row>
    <x:row r="21">
      <x:c r="A21" s="20" t="str">
        <x:v>Phải thu nội bộ</x:v>
      </x:c>
      <x:c r="B21" s="40" t="n">
        <x:v>0</x:v>
      </x:c>
      <x:c r="C21" s="40" t="n">
        <x:v>0</x:v>
      </x:c>
      <x:c r="D21" s="40" t="n">
        <x:v>0</x:v>
      </x:c>
      <x:c r="E21" s="40" t="n">
        <x:v>0</x:v>
      </x:c>
      <x:c r="F21" s="40" t="n">
        <x:v>0</x:v>
      </x:c>
      <x:c r="G21" s="40" t="n">
        <x:v>0</x:v>
      </x:c>
      <x:c r="H21" s="40" t="n">
        <x:v>0</x:v>
      </x:c>
      <x:c r="I21" s="40" t="n">
        <x:v>0</x:v>
      </x:c>
      <x:c r="J21" s="40" t="n">
        <x:v>0</x:v>
      </x:c>
      <x:c r="K21" s="40" t="n">
        <x:v>0</x:v>
      </x:c>
      <x:c r="L21" s="40" t="n">
        <x:v>0</x:v>
      </x:c>
      <x:c r="M21" s="40" t="n">
        <x:v>0</x:v>
      </x:c>
      <x:c r="N21" s="40" t="n">
        <x:v>0</x:v>
      </x:c>
      <x:c r="O21" s="40" t="n">
        <x:v>0</x:v>
      </x:c>
      <x:c r="P21" s="40" t="n">
        <x:v>0</x:v>
      </x:c>
      <x:c r="Q21" s="40" t="n">
        <x:v>0</x:v>
      </x:c>
      <x:c r="R21" s="40" t="n">
        <x:v>0</x:v>
      </x:c>
      <x:c r="S21" s="40" t="n">
        <x:v>0</x:v>
      </x:c>
      <x:c r="T21" s="40" t="n">
        <x:v>0</x:v>
      </x:c>
      <x:c r="U21" s="40" t="n">
        <x:v>0</x:v>
      </x:c>
    </x:row>
    <x:row r="22">
      <x:c r="A22" s="20" t="str">
        <x:v>Phải thu về XDCB</x:v>
      </x:c>
      <x:c r="B22" s="40" t="n">
        <x:v>0</x:v>
      </x:c>
      <x:c r="C22" s="40" t="n">
        <x:v>0</x:v>
      </x:c>
      <x:c r="D22" s="40" t="n">
        <x:v>0</x:v>
      </x:c>
      <x:c r="E22" s="40" t="n">
        <x:v>0</x:v>
      </x:c>
      <x:c r="F22" s="40" t="n">
        <x:v>0</x:v>
      </x:c>
      <x:c r="G22" s="40" t="n">
        <x:v>0</x:v>
      </x:c>
      <x:c r="H22" s="40" t="n">
        <x:v>0</x:v>
      </x:c>
      <x:c r="I22" s="40" t="n">
        <x:v>0</x:v>
      </x:c>
      <x:c r="J22" s="40" t="n">
        <x:v>0</x:v>
      </x:c>
      <x:c r="K22" s="40" t="n">
        <x:v>0</x:v>
      </x:c>
      <x:c r="L22" s="40" t="n">
        <x:v>0</x:v>
      </x:c>
      <x:c r="M22" s="40" t="n">
        <x:v>0</x:v>
      </x:c>
      <x:c r="N22" s="40" t="n">
        <x:v>0</x:v>
      </x:c>
      <x:c r="O22" s="40" t="n">
        <x:v>0</x:v>
      </x:c>
      <x:c r="P22" s="40" t="n">
        <x:v>0</x:v>
      </x:c>
      <x:c r="Q22" s="40" t="n">
        <x:v>0</x:v>
      </x:c>
      <x:c r="R22" s="40" t="n">
        <x:v>0</x:v>
      </x:c>
      <x:c r="S22" s="40" t="n">
        <x:v>0</x:v>
      </x:c>
      <x:c r="T22" s="40" t="n">
        <x:v>0</x:v>
      </x:c>
      <x:c r="U22" s="40" t="n">
        <x:v>0</x:v>
      </x:c>
    </x:row>
    <x:row r="23">
      <x:c r="A23" s="20" t="str">
        <x:v>Phải thu về cho vay ngắn hạn</x:v>
      </x:c>
      <x:c r="B23" s="40" t="n">
        <x:v>0</x:v>
      </x:c>
      <x:c r="C23" s="40" t="n">
        <x:v>0</x:v>
      </x:c>
      <x:c r="D23" s="40" t="n">
        <x:v>0</x:v>
      </x:c>
      <x:c r="E23" s="40" t="n">
        <x:v>0</x:v>
      </x:c>
      <x:c r="F23" s="40" t="n">
        <x:v>0</x:v>
      </x:c>
      <x:c r="G23" s="40" t="n">
        <x:v>0</x:v>
      </x:c>
      <x:c r="H23" s="40" t="n">
        <x:v>0</x:v>
      </x:c>
      <x:c r="I23" s="40" t="n">
        <x:v>0</x:v>
      </x:c>
      <x:c r="J23" s="40" t="n">
        <x:v>0</x:v>
      </x:c>
      <x:c r="K23" s="40" t="n">
        <x:v>0</x:v>
      </x:c>
      <x:c r="L23" s="40" t="n">
        <x:v>0</x:v>
      </x:c>
      <x:c r="M23" s="40" t="n">
        <x:v>0</x:v>
      </x:c>
      <x:c r="N23" s="40" t="n">
        <x:v>0</x:v>
      </x:c>
      <x:c r="O23" s="40" t="n">
        <x:v>0</x:v>
      </x:c>
      <x:c r="P23" s="40" t="n">
        <x:v>0</x:v>
      </x:c>
      <x:c r="Q23" s="40" t="n">
        <x:v>0</x:v>
      </x:c>
      <x:c r="R23" s="40" t="n">
        <x:v>23.52</x:v>
      </x:c>
      <x:c r="S23" s="40" t="n">
        <x:v>124.2</x:v>
      </x:c>
      <x:c r="T23" s="40" t="n">
        <x:v>203.6</x:v>
      </x:c>
      <x:c r="U23" s="40" t="n">
        <x:v>87.46</x:v>
      </x:c>
    </x:row>
    <x:row r="24">
      <x:c r="A24" s="20" t="str">
        <x:v>Phải thu khác</x:v>
      </x:c>
      <x:c r="B24" s="40" t="n">
        <x:v>0.07</x:v>
      </x:c>
      <x:c r="C24" s="40" t="n">
        <x:v>0.17</x:v>
      </x:c>
      <x:c r="D24" s="40" t="n">
        <x:v>4.78</x:v>
      </x:c>
      <x:c r="E24" s="40" t="n">
        <x:v>58.93</x:v>
      </x:c>
      <x:c r="F24" s="40" t="n">
        <x:v>49.43</x:v>
      </x:c>
      <x:c r="G24" s="40" t="n">
        <x:v>58.87</x:v>
      </x:c>
      <x:c r="H24" s="40" t="n">
        <x:v>45.92</x:v>
      </x:c>
      <x:c r="I24" s="40" t="n">
        <x:v>292.73</x:v>
      </x:c>
      <x:c r="J24" s="40" t="n">
        <x:v>34.78</x:v>
      </x:c>
      <x:c r="K24" s="40" t="n">
        <x:v>58.74</x:v>
      </x:c>
      <x:c r="L24" s="40" t="n">
        <x:v>47.23</x:v>
      </x:c>
      <x:c r="M24" s="40" t="n">
        <x:v>182.96</x:v>
      </x:c>
      <x:c r="N24" s="40" t="n">
        <x:v>583.18</x:v>
      </x:c>
      <x:c r="O24" s="40" t="n">
        <x:v>150.95</x:v>
      </x:c>
      <x:c r="P24" s="40" t="n">
        <x:v>139.27</x:v>
      </x:c>
      <x:c r="Q24" s="40" t="n">
        <x:v>910.37</x:v>
      </x:c>
      <x:c r="R24" s="40" t="n">
        <x:v>981.8</x:v>
      </x:c>
      <x:c r="S24" s="40" t="n">
        <x:v>1482.98</x:v>
      </x:c>
      <x:c r="T24" s="40" t="n">
        <x:v>1961.6</x:v>
      </x:c>
      <x:c r="U24" s="40" t="n">
        <x:v>1248.99</x:v>
      </x:c>
    </x:row>
    <x:row r="25">
      <x:c r="A25" s="20" t="str">
        <x:v>Dự phòng nợ khó đòi</x:v>
      </x:c>
      <x:c r="B25" s="40" t="n">
        <x:v>0</x:v>
      </x:c>
      <x:c r="C25" s="40" t="n">
        <x:v>0</x:v>
      </x:c>
      <x:c r="D25" s="40" t="n">
        <x:v>-7.57</x:v>
      </x:c>
      <x:c r="E25" s="40" t="n">
        <x:v>-9.28</x:v>
      </x:c>
      <x:c r="F25" s="40" t="n">
        <x:v>-7.22</x:v>
      </x:c>
      <x:c r="G25" s="40" t="n">
        <x:v>-8.74</x:v>
      </x:c>
      <x:c r="H25" s="40" t="n">
        <x:v>-13.08</x:v>
      </x:c>
      <x:c r="I25" s="40" t="n">
        <x:v>-178.59</x:v>
      </x:c>
      <x:c r="J25" s="40" t="n">
        <x:v>-14.64</x:v>
      </x:c>
      <x:c r="K25" s="40" t="n">
        <x:v>-40.8</x:v>
      </x:c>
      <x:c r="L25" s="40" t="n">
        <x:v>-41.28</x:v>
      </x:c>
      <x:c r="M25" s="40" t="n">
        <x:v>-41.34</x:v>
      </x:c>
      <x:c r="N25" s="40" t="n">
        <x:v>-35.98</x:v>
      </x:c>
      <x:c r="O25" s="40" t="n">
        <x:v>-37.69</x:v>
      </x:c>
      <x:c r="P25" s="40" t="n">
        <x:v>-37.15</x:v>
      </x:c>
      <x:c r="Q25" s="40" t="n">
        <x:v>-39.34</x:v>
      </x:c>
      <x:c r="R25" s="40" t="n">
        <x:v>-39.28</x:v>
      </x:c>
      <x:c r="S25" s="40" t="n">
        <x:v>-41.07</x:v>
      </x:c>
      <x:c r="T25" s="40" t="n">
        <x:v>-46.63</x:v>
      </x:c>
      <x:c r="U25" s="40" t="n">
        <x:v>-159.99</x:v>
      </x:c>
    </x:row>
    <x:row r="26">
      <x:c r="A26" s="20" t="str">
        <x:v>Tài sản thiếu chờ xử lý</x:v>
      </x:c>
      <x:c r="B26" s="40" t="n">
        <x:v>0</x:v>
      </x:c>
      <x:c r="C26" s="40" t="n">
        <x:v>0</x:v>
      </x:c>
      <x:c r="D26" s="40" t="n">
        <x:v>0</x:v>
      </x:c>
      <x:c r="E26" s="40" t="n">
        <x:v>0</x:v>
      </x:c>
      <x:c r="F26" s="40" t="n">
        <x:v>0</x:v>
      </x:c>
      <x:c r="G26" s="40" t="n">
        <x:v>0</x:v>
      </x:c>
      <x:c r="H26" s="40" t="n">
        <x:v>0</x:v>
      </x:c>
      <x:c r="I26" s="40" t="n">
        <x:v>0</x:v>
      </x:c>
      <x:c r="J26" s="40" t="n">
        <x:v>0</x:v>
      </x:c>
      <x:c r="K26" s="40" t="n">
        <x:v>0.69</x:v>
      </x:c>
      <x:c r="L26" s="40" t="n">
        <x:v>1.01</x:v>
      </x:c>
      <x:c r="M26" s="40" t="n">
        <x:v>0.86</x:v>
      </x:c>
      <x:c r="N26" s="40" t="n">
        <x:v>1.38</x:v>
      </x:c>
      <x:c r="O26" s="40" t="n">
        <x:v>4.94</x:v>
      </x:c>
      <x:c r="P26" s="40" t="n">
        <x:v>1.5</x:v>
      </x:c>
      <x:c r="Q26" s="40" t="n">
        <x:v>1.24</x:v>
      </x:c>
      <x:c r="R26" s="40" t="n">
        <x:v>1.17</x:v>
      </x:c>
      <x:c r="S26" s="40" t="n">
        <x:v>1.92</x:v>
      </x:c>
      <x:c r="T26" s="40" t="n">
        <x:v>0.08</x:v>
      </x:c>
      <x:c r="U26" s="40" t="n">
        <x:v>0.38</x:v>
      </x:c>
    </x:row>
    <x:row r="27">
      <x:c r="A27" s="20" t="str">
        <x:v>Hàng tồn kho, ròng</x:v>
      </x:c>
      <x:c r="B27" s="40" t="n">
        <x:v>208.9</x:v>
      </x:c>
      <x:c r="C27" s="40" t="n">
        <x:v>186.63</x:v>
      </x:c>
      <x:c r="D27" s="40" t="n">
        <x:v>1580.08</x:v>
      </x:c>
      <x:c r="E27" s="40" t="n">
        <x:v>1820.24</x:v>
      </x:c>
      <x:c r="F27" s="40" t="n">
        <x:v>2556.68</x:v>
      </x:c>
      <x:c r="G27" s="40" t="n">
        <x:v>4540.81</x:v>
      </x:c>
      <x:c r="H27" s="40" t="n">
        <x:v>6347.05</x:v>
      </x:c>
      <x:c r="I27" s="40" t="n">
        <x:v>6822.08</x:v>
      </x:c>
      <x:c r="J27" s="40" t="n">
        <x:v>8029.58</x:v>
      </x:c>
      <x:c r="K27" s="40" t="n">
        <x:v>7386.39</x:v>
      </x:c>
      <x:c r="L27" s="40" t="n">
        <x:v>6937.44</x:v>
      </x:c>
      <x:c r="M27" s="40" t="n">
        <x:v>10247.18</x:v>
      </x:c>
      <x:c r="N27" s="40" t="n">
        <x:v>11748.87</x:v>
      </x:c>
      <x:c r="O27" s="40" t="n">
        <x:v>14115.14</x:v>
      </x:c>
      <x:c r="P27" s="40" t="n">
        <x:v>19411.92</x:v>
      </x:c>
      <x:c r="Q27" s="40" t="n">
        <x:v>26286.82</x:v>
      </x:c>
      <x:c r="R27" s="40" t="n">
        <x:v>42134.49</x:v>
      </x:c>
      <x:c r="S27" s="40" t="n">
        <x:v>34491.11</x:v>
      </x:c>
      <x:c r="T27" s="40" t="n">
        <x:v>34504.49</x:v>
      </x:c>
      <x:c r="U27" s="40" t="n">
        <x:v>46091.22</x:v>
      </x:c>
    </x:row>
    <x:row r="28">
      <x:c r="A28" s="20" t="str">
        <x:v>Hàng tồn kho</x:v>
      </x:c>
      <x:c r="B28" s="40" t="n">
        <x:v>208.9</x:v>
      </x:c>
      <x:c r="C28" s="40" t="n">
        <x:v>186.63</x:v>
      </x:c>
      <x:c r="D28" s="40" t="n">
        <x:v>1581.36</x:v>
      </x:c>
      <x:c r="E28" s="40" t="n">
        <x:v>1999.88</x:v>
      </x:c>
      <x:c r="F28" s="40" t="n">
        <x:v>2564.85</x:v>
      </x:c>
      <x:c r="G28" s="40" t="n">
        <x:v>4549.53</x:v>
      </x:c>
      <x:c r="H28" s="40" t="n">
        <x:v>6423.9</x:v>
      </x:c>
      <x:c r="I28" s="40" t="n">
        <x:v>6848</x:v>
      </x:c>
      <x:c r="J28" s="40" t="n">
        <x:v>8064.85</x:v>
      </x:c>
      <x:c r="K28" s="40" t="n">
        <x:v>7601.11</x:v>
      </x:c>
      <x:c r="L28" s="40" t="n">
        <x:v>7208.06</x:v>
      </x:c>
      <x:c r="M28" s="40" t="n">
        <x:v>10391.48</x:v>
      </x:c>
      <x:c r="N28" s="40" t="n">
        <x:v>11893.18</x:v>
      </x:c>
      <x:c r="O28" s="40" t="n">
        <x:v>14188.34</x:v>
      </x:c>
      <x:c r="P28" s="40" t="n">
        <x:v>19480.67</x:v>
      </x:c>
      <x:c r="Q28" s="40" t="n">
        <x:v>26373.36</x:v>
      </x:c>
      <x:c r="R28" s="40" t="n">
        <x:v>42370.01</x:v>
      </x:c>
      <x:c r="S28" s="40" t="n">
        <x:v>35727.28</x:v>
      </x:c>
      <x:c r="T28" s="40" t="n">
        <x:v>34628.37</x:v>
      </x:c>
      <x:c r="U28" s="40" t="n">
        <x:v>46192.29</x:v>
      </x:c>
    </x:row>
    <x:row r="29">
      <x:c r="A29" s="20" t="str">
        <x:v>Dự phòng giảm giá HTK</x:v>
      </x:c>
      <x:c r="B29" s="40" t="n">
        <x:v>0</x:v>
      </x:c>
      <x:c r="C29" s="40" t="n">
        <x:v>0</x:v>
      </x:c>
      <x:c r="D29" s="40" t="n">
        <x:v>-1.28</x:v>
      </x:c>
      <x:c r="E29" s="40" t="n">
        <x:v>-179.64</x:v>
      </x:c>
      <x:c r="F29" s="40" t="n">
        <x:v>-8.18</x:v>
      </x:c>
      <x:c r="G29" s="40" t="n">
        <x:v>-8.72</x:v>
      </x:c>
      <x:c r="H29" s="40" t="n">
        <x:v>-76.85</x:v>
      </x:c>
      <x:c r="I29" s="40" t="n">
        <x:v>-25.92</x:v>
      </x:c>
      <x:c r="J29" s="40" t="n">
        <x:v>-35.28</x:v>
      </x:c>
      <x:c r="K29" s="40" t="n">
        <x:v>-214.72</x:v>
      </x:c>
      <x:c r="L29" s="40" t="n">
        <x:v>-270.61</x:v>
      </x:c>
      <x:c r="M29" s="40" t="n">
        <x:v>-144.3</x:v>
      </x:c>
      <x:c r="N29" s="40" t="n">
        <x:v>-144.31</x:v>
      </x:c>
      <x:c r="O29" s="40" t="n">
        <x:v>-73.2</x:v>
      </x:c>
      <x:c r="P29" s="40" t="n">
        <x:v>-68.74</x:v>
      </x:c>
      <x:c r="Q29" s="40" t="n">
        <x:v>-86.54</x:v>
      </x:c>
      <x:c r="R29" s="40" t="n">
        <x:v>-235.52</x:v>
      </x:c>
      <x:c r="S29" s="40" t="n">
        <x:v>-1236.17</x:v>
      </x:c>
      <x:c r="T29" s="40" t="n">
        <x:v>-123.88</x:v>
      </x:c>
      <x:c r="U29" s="40" t="n">
        <x:v>-101.07</x:v>
      </x:c>
    </x:row>
    <x:row r="30">
      <x:c r="A30" s="20" t="str">
        <x:v>Tài sản lưu động khác</x:v>
      </x:c>
      <x:c r="B30" s="40" t="n">
        <x:v>0.8</x:v>
      </x:c>
      <x:c r="C30" s="40" t="n">
        <x:v>3.32</x:v>
      </x:c>
      <x:c r="D30" s="40" t="n">
        <x:v>105.73</x:v>
      </x:c>
      <x:c r="E30" s="40" t="n">
        <x:v>63.99</x:v>
      </x:c>
      <x:c r="F30" s="40" t="n">
        <x:v>341.51</x:v>
      </x:c>
      <x:c r="G30" s="40" t="n">
        <x:v>155.17</x:v>
      </x:c>
      <x:c r="H30" s="40" t="n">
        <x:v>176.81</x:v>
      </x:c>
      <x:c r="I30" s="40" t="n">
        <x:v>237.92</x:v>
      </x:c>
      <x:c r="J30" s="40" t="n">
        <x:v>230.4</x:v>
      </x:c>
      <x:c r="K30" s="40" t="n">
        <x:v>103.52</x:v>
      </x:c>
      <x:c r="L30" s="40" t="n">
        <x:v>238.66</x:v>
      </x:c>
      <x:c r="M30" s="40" t="n">
        <x:v>288.62</x:v>
      </x:c>
      <x:c r="N30" s="40" t="n">
        <x:v>562.42</x:v>
      </x:c>
      <x:c r="O30" s="40" t="n">
        <x:v>1743.13</x:v>
      </x:c>
      <x:c r="P30" s="40" t="n">
        <x:v>1544.38</x:v>
      </x:c>
      <x:c r="Q30" s="40" t="n">
        <x:v>2512.55</x:v>
      </x:c>
      <x:c r="R30" s="40" t="n">
        <x:v>3650.16</x:v>
      </x:c>
      <x:c r="S30" s="40" t="n">
        <x:v>1537.89</x:v>
      </x:c>
      <x:c r="T30" s="40" t="n">
        <x:v>3080.51</x:v>
      </x:c>
      <x:c r="U30" s="40" t="n">
        <x:v>7072.89</x:v>
      </x:c>
    </x:row>
    <x:row r="31">
      <x:c r="A31" s="20" t="str">
        <x:v>Trả trước ngắn hạn</x:v>
      </x:c>
      <x:c r="B31" s="40" t="n">
        <x:v>0</x:v>
      </x:c>
      <x:c r="C31" s="40" t="n">
        <x:v>2.14</x:v>
      </x:c>
      <x:c r="D31" s="40" t="n">
        <x:v>9.23</x:v>
      </x:c>
      <x:c r="E31" s="40" t="n">
        <x:v>5.5</x:v>
      </x:c>
      <x:c r="F31" s="40" t="n">
        <x:v>11.28</x:v>
      </x:c>
      <x:c r="G31" s="40" t="n">
        <x:v>31.94</x:v>
      </x:c>
      <x:c r="H31" s="40" t="n">
        <x:v>59.83</x:v>
      </x:c>
      <x:c r="I31" s="40" t="n">
        <x:v>37.41</x:v>
      </x:c>
      <x:c r="J31" s="40" t="n">
        <x:v>42.12</x:v>
      </x:c>
      <x:c r="K31" s="40" t="n">
        <x:v>10.02</x:v>
      </x:c>
      <x:c r="L31" s="40" t="n">
        <x:v>18.55</x:v>
      </x:c>
      <x:c r="M31" s="40" t="n">
        <x:v>24.18</x:v>
      </x:c>
      <x:c r="N31" s="40" t="n">
        <x:v>118.43</x:v>
      </x:c>
      <x:c r="O31" s="40" t="n">
        <x:v>122.42</x:v>
      </x:c>
      <x:c r="P31" s="40" t="n">
        <x:v>118.55</x:v>
      </x:c>
      <x:c r="Q31" s="40" t="n">
        <x:v>141.4</x:v>
      </x:c>
      <x:c r="R31" s="40" t="n">
        <x:v>296.7</x:v>
      </x:c>
      <x:c r="S31" s="40" t="n">
        <x:v>320.08</x:v>
      </x:c>
      <x:c r="T31" s="40" t="n">
        <x:v>330.83</x:v>
      </x:c>
      <x:c r="U31" s="40" t="n">
        <x:v>426.15</x:v>
      </x:c>
    </x:row>
    <x:row r="32">
      <x:c r="A32" s="20" t="str">
        <x:v>Thuế VAT phải thu</x:v>
      </x:c>
      <x:c r="B32" s="40" t="n">
        <x:v>0.63</x:v>
      </x:c>
      <x:c r="C32" s="40" t="n">
        <x:v>0.72</x:v>
      </x:c>
      <x:c r="D32" s="40" t="n">
        <x:v>29.85</x:v>
      </x:c>
      <x:c r="E32" s="40" t="n">
        <x:v>38.93</x:v>
      </x:c>
      <x:c r="F32" s="40" t="n">
        <x:v>91.4</x:v>
      </x:c>
      <x:c r="G32" s="40" t="n">
        <x:v>87.04</x:v>
      </x:c>
      <x:c r="H32" s="40" t="n">
        <x:v>76.06</x:v>
      </x:c>
      <x:c r="I32" s="40" t="n">
        <x:v>141.4</x:v>
      </x:c>
      <x:c r="J32" s="40" t="n">
        <x:v>127.8</x:v>
      </x:c>
      <x:c r="K32" s="40" t="n">
        <x:v>80.59</x:v>
      </x:c>
      <x:c r="L32" s="40" t="n">
        <x:v>212.14</x:v>
      </x:c>
      <x:c r="M32" s="40" t="n">
        <x:v>255.64</x:v>
      </x:c>
      <x:c r="N32" s="40" t="n">
        <x:v>421.92</x:v>
      </x:c>
      <x:c r="O32" s="40" t="n">
        <x:v>1601.96</x:v>
      </x:c>
      <x:c r="P32" s="40" t="n">
        <x:v>1400.16</x:v>
      </x:c>
      <x:c r="Q32" s="40" t="n">
        <x:v>2357.34</x:v>
      </x:c>
      <x:c r="R32" s="40" t="n">
        <x:v>3335.69</x:v>
      </x:c>
      <x:c r="S32" s="40" t="n">
        <x:v>1117.65</x:v>
      </x:c>
      <x:c r="T32" s="40" t="n">
        <x:v>2737.97</x:v>
      </x:c>
      <x:c r="U32" s="40" t="n">
        <x:v>6636.67</x:v>
      </x:c>
    </x:row>
    <x:row r="33">
      <x:c r="A33" s="20" t="str">
        <x:v>Phải thu thuế khác</x:v>
      </x:c>
      <x:c r="B33" s="40" t="n">
        <x:v>0.01</x:v>
      </x:c>
      <x:c r="C33" s="40" t="n">
        <x:v>0</x:v>
      </x:c>
      <x:c r="D33" s="40" t="n">
        <x:v>0</x:v>
      </x:c>
      <x:c r="E33" s="40" t="n">
        <x:v>3.91</x:v>
      </x:c>
      <x:c r="F33" s="40" t="n">
        <x:v>2.81</x:v>
      </x:c>
      <x:c r="G33" s="40" t="n">
        <x:v>2.55</x:v>
      </x:c>
      <x:c r="H33" s="40" t="n">
        <x:v>15.01</x:v>
      </x:c>
      <x:c r="I33" s="40" t="n">
        <x:v>32.41</x:v>
      </x:c>
      <x:c r="J33" s="40" t="n">
        <x:v>34.14</x:v>
      </x:c>
      <x:c r="K33" s="40" t="n">
        <x:v>12.9</x:v>
      </x:c>
      <x:c r="L33" s="40" t="n">
        <x:v>7.98</x:v>
      </x:c>
      <x:c r="M33" s="40" t="n">
        <x:v>8.8</x:v>
      </x:c>
      <x:c r="N33" s="40" t="n">
        <x:v>22.07</x:v>
      </x:c>
      <x:c r="O33" s="40" t="n">
        <x:v>18.75</x:v>
      </x:c>
      <x:c r="P33" s="40" t="n">
        <x:v>25.67</x:v>
      </x:c>
      <x:c r="Q33" s="40" t="n">
        <x:v>13.82</x:v>
      </x:c>
      <x:c r="R33" s="40" t="n">
        <x:v>17.77</x:v>
      </x:c>
      <x:c r="S33" s="40" t="n">
        <x:v>100.17</x:v>
      </x:c>
      <x:c r="T33" s="40" t="n">
        <x:v>11.7</x:v>
      </x:c>
      <x:c r="U33" s="40" t="n">
        <x:v>10.07</x:v>
      </x:c>
    </x:row>
    <x:row r="34">
      <x:c r="A34" s="20" t="str">
        <x:v>Giao dịch mua bán lại trái phiếu chính phủ</x:v>
      </x:c>
      <x:c r="B34" s="40" t="n">
        <x:v>0</x:v>
      </x:c>
      <x:c r="C34" s="40" t="n">
        <x:v>0</x:v>
      </x:c>
      <x:c r="D34" s="40" t="n">
        <x:v>0</x:v>
      </x:c>
      <x:c r="E34" s="40" t="n">
        <x:v>0</x:v>
      </x:c>
      <x:c r="F34" s="40" t="n">
        <x:v>0</x:v>
      </x:c>
      <x:c r="G34" s="40" t="n">
        <x:v>0</x:v>
      </x:c>
      <x:c r="H34" s="40" t="n">
        <x:v>0</x:v>
      </x:c>
      <x:c r="I34" s="40" t="n">
        <x:v>0</x:v>
      </x:c>
      <x:c r="J34" s="40" t="n">
        <x:v>0</x:v>
      </x:c>
      <x:c r="K34" s="40" t="n">
        <x:v>0</x:v>
      </x:c>
      <x:c r="L34" s="40" t="n">
        <x:v>0</x:v>
      </x:c>
      <x:c r="M34" s="40" t="n">
        <x:v>0</x:v>
      </x:c>
      <x:c r="N34" s="40" t="n">
        <x:v>0</x:v>
      </x:c>
      <x:c r="O34" s="40" t="n">
        <x:v>0</x:v>
      </x:c>
      <x:c r="P34" s="40" t="n">
        <x:v>0</x:v>
      </x:c>
      <x:c r="Q34" s="40" t="n">
        <x:v>0</x:v>
      </x:c>
      <x:c r="R34" s="40" t="n">
        <x:v>0</x:v>
      </x:c>
      <x:c r="S34" s="40" t="n">
        <x:v>0</x:v>
      </x:c>
      <x:c r="T34" s="40" t="n">
        <x:v>0</x:v>
      </x:c>
      <x:c r="U34" s="40" t="n">
        <x:v>0</x:v>
      </x:c>
    </x:row>
    <x:row r="35">
      <x:c r="A35" s="20" t="str">
        <x:v>Tài sản lưu động khác</x:v>
      </x:c>
      <x:c r="B35" s="40" t="n">
        <x:v>0.16</x:v>
      </x:c>
      <x:c r="C35" s="40" t="n">
        <x:v>0.46</x:v>
      </x:c>
      <x:c r="D35" s="40" t="n">
        <x:v>66.65</x:v>
      </x:c>
      <x:c r="E35" s="40" t="n">
        <x:v>15.65</x:v>
      </x:c>
      <x:c r="F35" s="40" t="n">
        <x:v>236.03</x:v>
      </x:c>
      <x:c r="G35" s="40" t="n">
        <x:v>33.64</x:v>
      </x:c>
      <x:c r="H35" s="40" t="n">
        <x:v>25.9</x:v>
      </x:c>
      <x:c r="I35" s="40" t="n">
        <x:v>26.69</x:v>
      </x:c>
      <x:c r="J35" s="40" t="n">
        <x:v>26.33</x:v>
      </x:c>
      <x:c r="K35" s="40" t="n">
        <x:v>0</x:v>
      </x:c>
      <x:c r="L35" s="40" t="n">
        <x:v>0</x:v>
      </x:c>
      <x:c r="M35" s="40" t="n">
        <x:v>0</x:v>
      </x:c>
      <x:c r="N35" s="40" t="n">
        <x:v>0</x:v>
      </x:c>
      <x:c r="O35" s="40" t="n">
        <x:v>0</x:v>
      </x:c>
      <x:c r="P35" s="40" t="n">
        <x:v>0</x:v>
      </x:c>
      <x:c r="Q35" s="40" t="n">
        <x:v>0</x:v>
      </x:c>
      <x:c r="R35" s="40" t="n">
        <x:v>0</x:v>
      </x:c>
      <x:c r="S35" s="40" t="n">
        <x:v>0</x:v>
      </x:c>
      <x:c r="T35" s="40" t="n">
        <x:v>0</x:v>
      </x:c>
      <x:c r="U35" s="40" t="n">
        <x:v>0</x:v>
      </x:c>
    </x:row>
    <x:row r="36">
      <x:c r="A36" s="20" t="str">
        <x:v>TÀI SẢN DÀI HẠN</x:v>
      </x:c>
      <x:c r="B36" s="40" t="n">
        <x:v>422.65</x:v>
      </x:c>
      <x:c r="C36" s="40" t="n">
        <x:v>392.21</x:v>
      </x:c>
      <x:c r="D36" s="40" t="n">
        <x:v>1621.28</x:v>
      </x:c>
      <x:c r="E36" s="40" t="n">
        <x:v>1790.37</x:v>
      </x:c>
      <x:c r="F36" s="40" t="n">
        <x:v>4835.4</x:v>
      </x:c>
      <x:c r="G36" s="40" t="n">
        <x:v>7037.56</x:v>
      </x:c>
      <x:c r="H36" s="40" t="n">
        <x:v>8039.05</x:v>
      </x:c>
      <x:c r="I36" s="40" t="n">
        <x:v>8794.98</x:v>
      </x:c>
      <x:c r="J36" s="40" t="n">
        <x:v>10673.86</x:v>
      </x:c>
      <x:c r="K36" s="40" t="n">
        <x:v>10343.25</x:v>
      </x:c>
      <x:c r="L36" s="40" t="n">
        <x:v>13591.59</x:v>
      </x:c>
      <x:c r="M36" s="40" t="n">
        <x:v>15043.77</x:v>
      </x:c>
      <x:c r="N36" s="40" t="n">
        <x:v>19954.12</x:v>
      </x:c>
      <x:c r="O36" s="40" t="n">
        <x:v>52914.28</x:v>
      </x:c>
      <x:c r="P36" s="40" t="n">
        <x:v>71339.09</x:v>
      </x:c>
      <x:c r="Q36" s="40" t="n">
        <x:v>74764.18</x:v>
      </x:c>
      <x:c r="R36" s="40" t="n">
        <x:v>84081.56</x:v>
      </x:c>
      <x:c r="S36" s="40" t="n">
        <x:v>89820.81</x:v>
      </x:c>
      <x:c r="T36" s="40" t="n">
        <x:v>105066.15</x:v>
      </x:c>
      <x:c r="U36" s="40" t="n">
        <x:v>137815.43</x:v>
      </x:c>
    </x:row>
    <x:row r="37">
      <x:c r="A37" s="20" t="str">
        <x:v>Phải thu dài hạn</x:v>
      </x:c>
      <x:c r="B37" s="40" t="n">
        <x:v>0</x:v>
      </x:c>
      <x:c r="C37" s="40" t="n">
        <x:v>0</x:v>
      </x:c>
      <x:c r="D37" s="40" t="n">
        <x:v>239.43</x:v>
      </x:c>
      <x:c r="E37" s="40" t="n">
        <x:v>0.04</x:v>
      </x:c>
      <x:c r="F37" s="40" t="n">
        <x:v>0.04</x:v>
      </x:c>
      <x:c r="G37" s="40" t="n">
        <x:v>449.01</x:v>
      </x:c>
      <x:c r="H37" s="40" t="n">
        <x:v>449.01</x:v>
      </x:c>
      <x:c r="I37" s="40" t="n">
        <x:v>448.98</x:v>
      </x:c>
      <x:c r="J37" s="40" t="n">
        <x:v>449.76</x:v>
      </x:c>
      <x:c r="K37" s="40" t="n">
        <x:v>9.23</x:v>
      </x:c>
      <x:c r="L37" s="40" t="n">
        <x:v>16.49</x:v>
      </x:c>
      <x:c r="M37" s="40" t="n">
        <x:v>18.17</x:v>
      </x:c>
      <x:c r="N37" s="40" t="n">
        <x:v>21.81</x:v>
      </x:c>
      <x:c r="O37" s="40" t="n">
        <x:v>22.3</x:v>
      </x:c>
      <x:c r="P37" s="40" t="n">
        <x:v>27.72</x:v>
      </x:c>
      <x:c r="Q37" s="40" t="n">
        <x:v>305.17</x:v>
      </x:c>
      <x:c r="R37" s="40" t="n">
        <x:v>809.23</x:v>
      </x:c>
      <x:c r="S37" s="40" t="n">
        <x:v>894.48</x:v>
      </x:c>
      <x:c r="T37" s="40" t="n">
        <x:v>1880.92</x:v>
      </x:c>
      <x:c r="U37" s="40" t="n">
        <x:v>923.4</x:v>
      </x:c>
    </x:row>
    <x:row r="38">
      <x:c r="A38" s="20" t="str">
        <x:v>Phải thu khách hàng dài hạn</x:v>
      </x:c>
      <x:c r="B38" s="40" t="n">
        <x:v>0</x:v>
      </x:c>
      <x:c r="C38" s="40" t="n">
        <x:v>0</x:v>
      </x:c>
      <x:c r="D38" s="40" t="n">
        <x:v>0</x:v>
      </x:c>
      <x:c r="E38" s="40" t="n">
        <x:v>0</x:v>
      </x:c>
      <x:c r="F38" s="40" t="n">
        <x:v>0</x:v>
      </x:c>
      <x:c r="G38" s="40" t="n">
        <x:v>0</x:v>
      </x:c>
      <x:c r="H38" s="40" t="n">
        <x:v>0</x:v>
      </x:c>
      <x:c r="I38" s="40" t="n">
        <x:v>0</x:v>
      </x:c>
      <x:c r="J38" s="40" t="n">
        <x:v>0</x:v>
      </x:c>
      <x:c r="K38" s="40" t="n">
        <x:v>0</x:v>
      </x:c>
      <x:c r="L38" s="40" t="n">
        <x:v>0</x:v>
      </x:c>
      <x:c r="M38" s="40" t="n">
        <x:v>0</x:v>
      </x:c>
      <x:c r="N38" s="40" t="n">
        <x:v>0</x:v>
      </x:c>
      <x:c r="O38" s="40" t="n">
        <x:v>0</x:v>
      </x:c>
      <x:c r="P38" s="40" t="n">
        <x:v>0</x:v>
      </x:c>
      <x:c r="Q38" s="40" t="n">
        <x:v>0</x:v>
      </x:c>
      <x:c r="R38" s="40" t="n">
        <x:v>0</x:v>
      </x:c>
      <x:c r="S38" s="40" t="n">
        <x:v>0</x:v>
      </x:c>
      <x:c r="T38" s="40" t="n">
        <x:v>0</x:v>
      </x:c>
      <x:c r="U38" s="40" t="n">
        <x:v>0</x:v>
      </x:c>
    </x:row>
    <x:row r="39">
      <x:c r="A39" s="20" t="str">
        <x:v>Trả trước người bán dài hạn</x:v>
      </x:c>
      <x:c r="B39" s="40" t="n">
        <x:v>0</x:v>
      </x:c>
      <x:c r="C39" s="40" t="n">
        <x:v>0</x:v>
      </x:c>
      <x:c r="D39" s="40" t="n">
        <x:v>0</x:v>
      </x:c>
      <x:c r="E39" s="40" t="n">
        <x:v>0</x:v>
      </x:c>
      <x:c r="F39" s="40" t="n">
        <x:v>0</x:v>
      </x:c>
      <x:c r="G39" s="40" t="n">
        <x:v>0</x:v>
      </x:c>
      <x:c r="H39" s="40" t="n">
        <x:v>0</x:v>
      </x:c>
      <x:c r="I39" s="40" t="n">
        <x:v>0</x:v>
      </x:c>
      <x:c r="J39" s="40" t="n">
        <x:v>0</x:v>
      </x:c>
      <x:c r="K39" s="40" t="n">
        <x:v>0</x:v>
      </x:c>
      <x:c r="L39" s="40" t="n">
        <x:v>0</x:v>
      </x:c>
      <x:c r="M39" s="40" t="n">
        <x:v>0</x:v>
      </x:c>
      <x:c r="N39" s="40" t="n">
        <x:v>0</x:v>
      </x:c>
      <x:c r="O39" s="40" t="n">
        <x:v>0</x:v>
      </x:c>
      <x:c r="P39" s="40" t="n">
        <x:v>0</x:v>
      </x:c>
      <x:c r="Q39" s="40" t="n">
        <x:v>0</x:v>
      </x:c>
      <x:c r="R39" s="40" t="n">
        <x:v>0</x:v>
      </x:c>
      <x:c r="S39" s="40" t="n">
        <x:v>0</x:v>
      </x:c>
      <x:c r="T39" s="40" t="n">
        <x:v>1004.49</x:v>
      </x:c>
      <x:c r="U39" s="40" t="n">
        <x:v>82.81</x:v>
      </x:c>
    </x:row>
    <x:row r="40">
      <x:c r="A40" s="20" t="str">
        <x:v>Vốn kinh doanh ở các đơn vị trực thuộc</x:v>
      </x:c>
      <x:c r="B40" s="40" t="n">
        <x:v>0</x:v>
      </x:c>
      <x:c r="C40" s="40" t="n">
        <x:v>0</x:v>
      </x:c>
      <x:c r="D40" s="40" t="n">
        <x:v>0</x:v>
      </x:c>
      <x:c r="E40" s="40" t="n">
        <x:v>0</x:v>
      </x:c>
      <x:c r="F40" s="40" t="n">
        <x:v>0</x:v>
      </x:c>
      <x:c r="G40" s="40" t="n">
        <x:v>0</x:v>
      </x:c>
      <x:c r="H40" s="40" t="n">
        <x:v>0</x:v>
      </x:c>
      <x:c r="I40" s="40" t="n">
        <x:v>0</x:v>
      </x:c>
      <x:c r="J40" s="40" t="n">
        <x:v>0</x:v>
      </x:c>
      <x:c r="K40" s="40" t="n">
        <x:v>0</x:v>
      </x:c>
      <x:c r="L40" s="40" t="n">
        <x:v>0</x:v>
      </x:c>
      <x:c r="M40" s="40" t="n">
        <x:v>0</x:v>
      </x:c>
      <x:c r="N40" s="40" t="n">
        <x:v>0</x:v>
      </x:c>
      <x:c r="O40" s="40" t="n">
        <x:v>0</x:v>
      </x:c>
      <x:c r="P40" s="40" t="n">
        <x:v>0</x:v>
      </x:c>
      <x:c r="Q40" s="40" t="n">
        <x:v>0</x:v>
      </x:c>
      <x:c r="R40" s="40" t="n">
        <x:v>0</x:v>
      </x:c>
      <x:c r="S40" s="40" t="n">
        <x:v>0</x:v>
      </x:c>
      <x:c r="T40" s="40" t="n">
        <x:v>0</x:v>
      </x:c>
      <x:c r="U40" s="40" t="n">
        <x:v>0</x:v>
      </x:c>
    </x:row>
    <x:row r="41">
      <x:c r="A41" s="20" t="str">
        <x:v>Phải thu nội bộ dài hạn</x:v>
      </x:c>
      <x:c r="B41" s="40" t="n">
        <x:v>0</x:v>
      </x:c>
      <x:c r="C41" s="40" t="n">
        <x:v>0</x:v>
      </x:c>
      <x:c r="D41" s="40" t="n">
        <x:v>0</x:v>
      </x:c>
      <x:c r="E41" s="40" t="n">
        <x:v>0</x:v>
      </x:c>
      <x:c r="F41" s="40" t="n">
        <x:v>0</x:v>
      </x:c>
      <x:c r="G41" s="40" t="n">
        <x:v>0</x:v>
      </x:c>
      <x:c r="H41" s="40" t="n">
        <x:v>0</x:v>
      </x:c>
      <x:c r="I41" s="40" t="n">
        <x:v>0</x:v>
      </x:c>
      <x:c r="J41" s="40" t="n">
        <x:v>0</x:v>
      </x:c>
      <x:c r="K41" s="40" t="n">
        <x:v>0</x:v>
      </x:c>
      <x:c r="L41" s="40" t="n">
        <x:v>0</x:v>
      </x:c>
      <x:c r="M41" s="40" t="n">
        <x:v>0</x:v>
      </x:c>
      <x:c r="N41" s="40" t="n">
        <x:v>0</x:v>
      </x:c>
      <x:c r="O41" s="40" t="n">
        <x:v>0</x:v>
      </x:c>
      <x:c r="P41" s="40" t="n">
        <x:v>0</x:v>
      </x:c>
      <x:c r="Q41" s="40" t="n">
        <x:v>0</x:v>
      </x:c>
      <x:c r="R41" s="40" t="n">
        <x:v>0</x:v>
      </x:c>
      <x:c r="S41" s="40" t="n">
        <x:v>0</x:v>
      </x:c>
      <x:c r="T41" s="40" t="n">
        <x:v>0</x:v>
      </x:c>
      <x:c r="U41" s="40" t="n">
        <x:v>0</x:v>
      </x:c>
    </x:row>
    <x:row r="42">
      <x:c r="A42" s="20" t="str">
        <x:v>Phải thu về cho vay dài hạn</x:v>
      </x:c>
      <x:c r="B42" s="40" t="n">
        <x:v>0</x:v>
      </x:c>
      <x:c r="C42" s="40" t="n">
        <x:v>0</x:v>
      </x:c>
      <x:c r="D42" s="40" t="n">
        <x:v>0</x:v>
      </x:c>
      <x:c r="E42" s="40" t="n">
        <x:v>0</x:v>
      </x:c>
      <x:c r="F42" s="40" t="n">
        <x:v>0</x:v>
      </x:c>
      <x:c r="G42" s="40" t="n">
        <x:v>0</x:v>
      </x:c>
      <x:c r="H42" s="40" t="n">
        <x:v>0</x:v>
      </x:c>
      <x:c r="I42" s="40" t="n">
        <x:v>0</x:v>
      </x:c>
      <x:c r="J42" s="40" t="n">
        <x:v>0</x:v>
      </x:c>
      <x:c r="K42" s="40" t="n">
        <x:v>0</x:v>
      </x:c>
      <x:c r="L42" s="40" t="n">
        <x:v>5</x:v>
      </x:c>
      <x:c r="M42" s="40" t="n">
        <x:v>2.5</x:v>
      </x:c>
      <x:c r="N42" s="40" t="n">
        <x:v>0</x:v>
      </x:c>
      <x:c r="O42" s="40" t="n">
        <x:v>0</x:v>
      </x:c>
      <x:c r="P42" s="40" t="n">
        <x:v>4.91</x:v>
      </x:c>
      <x:c r="Q42" s="40" t="n">
        <x:v>96.01</x:v>
      </x:c>
      <x:c r="R42" s="40" t="n">
        <x:v>118.4</x:v>
      </x:c>
      <x:c r="S42" s="40" t="n">
        <x:v>101.69</x:v>
      </x:c>
      <x:c r="T42" s="40" t="n">
        <x:v>95.35</x:v>
      </x:c>
      <x:c r="U42" s="40" t="n">
        <x:v>0</x:v>
      </x:c>
    </x:row>
    <x:row r="43">
      <x:c r="A43" s="20" t="str">
        <x:v>Phải thu dài hạn khác</x:v>
      </x:c>
      <x:c r="B43" s="40" t="n">
        <x:v>0</x:v>
      </x:c>
      <x:c r="C43" s="40" t="n">
        <x:v>0</x:v>
      </x:c>
      <x:c r="D43" s="40" t="n">
        <x:v>239.43</x:v>
      </x:c>
      <x:c r="E43" s="40" t="n">
        <x:v>0.04</x:v>
      </x:c>
      <x:c r="F43" s="40" t="n">
        <x:v>0.04</x:v>
      </x:c>
      <x:c r="G43" s="40" t="n">
        <x:v>449.01</x:v>
      </x:c>
      <x:c r="H43" s="40" t="n">
        <x:v>449.01</x:v>
      </x:c>
      <x:c r="I43" s="40" t="n">
        <x:v>448.98</x:v>
      </x:c>
      <x:c r="J43" s="40" t="n">
        <x:v>449.76</x:v>
      </x:c>
      <x:c r="K43" s="40" t="n">
        <x:v>9.23</x:v>
      </x:c>
      <x:c r="L43" s="40" t="n">
        <x:v>11.49</x:v>
      </x:c>
      <x:c r="M43" s="40" t="n">
        <x:v>15.67</x:v>
      </x:c>
      <x:c r="N43" s="40" t="n">
        <x:v>21.81</x:v>
      </x:c>
      <x:c r="O43" s="40" t="n">
        <x:v>22.3</x:v>
      </x:c>
      <x:c r="P43" s="40" t="n">
        <x:v>22.81</x:v>
      </x:c>
      <x:c r="Q43" s="40" t="n">
        <x:v>209.16</x:v>
      </x:c>
      <x:c r="R43" s="40" t="n">
        <x:v>690.83</x:v>
      </x:c>
      <x:c r="S43" s="40" t="n">
        <x:v>792.79</x:v>
      </x:c>
      <x:c r="T43" s="40" t="n">
        <x:v>781.08</x:v>
      </x:c>
      <x:c r="U43" s="40" t="n">
        <x:v>840.59</x:v>
      </x:c>
    </x:row>
    <x:row r="44">
      <x:c r="A44" s="20" t="str">
        <x:v>Dự phòng phải thu dài hạn</x:v>
      </x:c>
      <x:c r="B44" s="40" t="n">
        <x:v>0</x:v>
      </x:c>
      <x:c r="C44" s="40" t="n">
        <x:v>0</x:v>
      </x:c>
      <x:c r="D44" s="40" t="n">
        <x:v>0</x:v>
      </x:c>
      <x:c r="E44" s="40" t="n">
        <x:v>0</x:v>
      </x:c>
      <x:c r="F44" s="40" t="n">
        <x:v>0</x:v>
      </x:c>
      <x:c r="G44" s="40" t="n">
        <x:v>0</x:v>
      </x:c>
      <x:c r="H44" s="40" t="n">
        <x:v>0</x:v>
      </x:c>
      <x:c r="I44" s="40" t="n">
        <x:v>0</x:v>
      </x:c>
      <x:c r="J44" s="40" t="n">
        <x:v>0</x:v>
      </x:c>
      <x:c r="K44" s="40" t="n">
        <x:v>0</x:v>
      </x:c>
      <x:c r="L44" s="40" t="n">
        <x:v>0</x:v>
      </x:c>
      <x:c r="M44" s="40" t="n">
        <x:v>0</x:v>
      </x:c>
      <x:c r="N44" s="40" t="n">
        <x:v>0</x:v>
      </x:c>
      <x:c r="O44" s="40" t="n">
        <x:v>0</x:v>
      </x:c>
      <x:c r="P44" s="40" t="n">
        <x:v>0</x:v>
      </x:c>
      <x:c r="Q44" s="40" t="n">
        <x:v>0</x:v>
      </x:c>
      <x:c r="R44" s="40" t="n">
        <x:v>0</x:v>
      </x:c>
      <x:c r="S44" s="40" t="n">
        <x:v>0</x:v>
      </x:c>
      <x:c r="T44" s="40" t="n">
        <x:v>0</x:v>
      </x:c>
      <x:c r="U44" s="40" t="n">
        <x:v>0</x:v>
      </x:c>
    </x:row>
    <x:row r="45">
      <x:c r="A45" s="20" t="str">
        <x:v>Tài sản cố định</x:v>
      </x:c>
      <x:c r="B45" s="40" t="n">
        <x:v>420.21</x:v>
      </x:c>
      <x:c r="C45" s="40" t="n">
        <x:v>392.03</x:v>
      </x:c>
      <x:c r="D45" s="40" t="n">
        <x:v>950.05</x:v>
      </x:c>
      <x:c r="E45" s="40" t="n">
        <x:v>1265.42</x:v>
      </x:c>
      <x:c r="F45" s="40" t="n">
        <x:v>3065.31</x:v>
      </x:c>
      <x:c r="G45" s="40" t="n">
        <x:v>4603.67</x:v>
      </x:c>
      <x:c r="H45" s="40" t="n">
        <x:v>5919.93</x:v>
      </x:c>
      <x:c r="I45" s="40" t="n">
        <x:v>7007.09</x:v>
      </x:c>
      <x:c r="J45" s="40" t="n">
        <x:v>9187.13</x:v>
      </x:c>
      <x:c r="K45" s="40" t="n">
        <x:v>8728.65</x:v>
      </x:c>
      <x:c r="L45" s="40" t="n">
        <x:v>8211.43</x:v>
      </x:c>
      <x:c r="M45" s="40" t="n">
        <x:v>12670.46</x:v>
      </x:c>
      <x:c r="N45" s="40" t="n">
        <x:v>13197.8</x:v>
      </x:c>
      <x:c r="O45" s="40" t="n">
        <x:v>12782.56</x:v>
      </x:c>
      <x:c r="P45" s="40" t="n">
        <x:v>31249.49</x:v>
      </x:c>
      <x:c r="Q45" s="40" t="n">
        <x:v>65561.66</x:v>
      </x:c>
      <x:c r="R45" s="40" t="n">
        <x:v>69280.84</x:v>
      </x:c>
      <x:c r="S45" s="40" t="n">
        <x:v>70832.92</x:v>
      </x:c>
      <x:c r="T45" s="40" t="n">
        <x:v>71998.37</x:v>
      </x:c>
      <x:c r="U45" s="40" t="n">
        <x:v>67428.37</x:v>
      </x:c>
    </x:row>
    <x:row r="46">
      <x:c r="A46" s="20" t="str">
        <x:v>GTCL TSCĐ hữu hình</x:v>
      </x:c>
      <x:c r="B46" s="40" t="n">
        <x:v>371.99</x:v>
      </x:c>
      <x:c r="C46" s="40" t="n">
        <x:v>369.93</x:v>
      </x:c>
      <x:c r="D46" s="40" t="n">
        <x:v>866.05</x:v>
      </x:c>
      <x:c r="E46" s="40" t="n">
        <x:v>877.67</x:v>
      </x:c>
      <x:c r="F46" s="40" t="n">
        <x:v>876.48</x:v>
      </x:c>
      <x:c r="G46" s="40" t="n">
        <x:v>3979.29</x:v>
      </x:c>
      <x:c r="H46" s="40" t="n">
        <x:v>4391.7</x:v>
      </x:c>
      <x:c r="I46" s="40" t="n">
        <x:v>4295.77</x:v>
      </x:c>
      <x:c r="J46" s="40" t="n">
        <x:v>8864.5</x:v>
      </x:c>
      <x:c r="K46" s="40" t="n">
        <x:v>8548.49</x:v>
      </x:c>
      <x:c r="L46" s="40" t="n">
        <x:v>8047.47</x:v>
      </x:c>
      <x:c r="M46" s="40" t="n">
        <x:v>12487.81</x:v>
      </x:c>
      <x:c r="N46" s="40" t="n">
        <x:v>13012.26</x:v>
      </x:c>
      <x:c r="O46" s="40" t="n">
        <x:v>12565.36</x:v>
      </x:c>
      <x:c r="P46" s="40" t="n">
        <x:v>30980.12</x:v>
      </x:c>
      <x:c r="Q46" s="40" t="n">
        <x:v>65307.82</x:v>
      </x:c>
      <x:c r="R46" s="40" t="n">
        <x:v>68744.13</x:v>
      </x:c>
      <x:c r="S46" s="40" t="n">
        <x:v>70199.15</x:v>
      </x:c>
      <x:c r="T46" s="40" t="n">
        <x:v>71787.25</x:v>
      </x:c>
      <x:c r="U46" s="40" t="n">
        <x:v>67244.15</x:v>
      </x:c>
    </x:row>
    <x:row r="47">
      <x:c r="A47" s="20" t="str">
        <x:v>Nguyên giá TSCĐ hữu hình</x:v>
      </x:c>
      <x:c r="B47" s="40" t="n">
        <x:v>447.2</x:v>
      </x:c>
      <x:c r="C47" s="40" t="n">
        <x:v>475.86</x:v>
      </x:c>
      <x:c r="D47" s="40" t="n">
        <x:v>1256.78</x:v>
      </x:c>
      <x:c r="E47" s="40" t="n">
        <x:v>1439.88</x:v>
      </x:c>
      <x:c r="F47" s="40" t="n">
        <x:v>1634.14</x:v>
      </x:c>
      <x:c r="G47" s="40" t="n">
        <x:v>5109.68</x:v>
      </x:c>
      <x:c r="H47" s="40" t="n">
        <x:v>6051.63</x:v>
      </x:c>
      <x:c r="I47" s="40" t="n">
        <x:v>6529.95</x:v>
      </x:c>
      <x:c r="J47" s="40" t="n">
        <x:v>11747.91</x:v>
      </x:c>
      <x:c r="K47" s="40" t="n">
        <x:v>12431.11</x:v>
      </x:c>
      <x:c r="L47" s="40" t="n">
        <x:v>13055.04</x:v>
      </x:c>
      <x:c r="M47" s="40" t="n">
        <x:v>18855.21</x:v>
      </x:c>
      <x:c r="N47" s="40" t="n">
        <x:v>21244.53</x:v>
      </x:c>
      <x:c r="O47" s="40" t="n">
        <x:v>22992.66</x:v>
      </x:c>
      <x:c r="P47" s="40" t="n">
        <x:v>43804.94</x:v>
      </x:c>
      <x:c r="Q47" s="40" t="n">
        <x:v>82616.6</x:v>
      </x:c>
      <x:c r="R47" s="40" t="n">
        <x:v>91026.11</x:v>
      </x:c>
      <x:c r="S47" s="40" t="n">
        <x:v>98976.37</x:v>
      </x:c>
      <x:c r="T47" s="40" t="n">
        <x:v>106923.13</x:v>
      </x:c>
      <x:c r="U47" s="40" t="n">
        <x:v>108146.57</x:v>
      </x:c>
    </x:row>
    <x:row r="48">
      <x:c r="A48" s="20" t="str">
        <x:v>Khấu hao lũy kế TSCĐ hữu hình</x:v>
      </x:c>
      <x:c r="B48" s="40" t="n">
        <x:v>-75.2</x:v>
      </x:c>
      <x:c r="C48" s="40" t="n">
        <x:v>-105.93</x:v>
      </x:c>
      <x:c r="D48" s="40" t="n">
        <x:v>-390.72</x:v>
      </x:c>
      <x:c r="E48" s="40" t="n">
        <x:v>-562.22</x:v>
      </x:c>
      <x:c r="F48" s="40" t="n">
        <x:v>-757.65</x:v>
      </x:c>
      <x:c r="G48" s="40" t="n">
        <x:v>-1130.38</x:v>
      </x:c>
      <x:c r="H48" s="40" t="n">
        <x:v>-1659.93</x:v>
      </x:c>
      <x:c r="I48" s="40" t="n">
        <x:v>-2234.18</x:v>
      </x:c>
      <x:c r="J48" s="40" t="n">
        <x:v>-2883.42</x:v>
      </x:c>
      <x:c r="K48" s="40" t="n">
        <x:v>-3882.62</x:v>
      </x:c>
      <x:c r="L48" s="40" t="n">
        <x:v>-5007.57</x:v>
      </x:c>
      <x:c r="M48" s="40" t="n">
        <x:v>-6367.4</x:v>
      </x:c>
      <x:c r="N48" s="40" t="n">
        <x:v>-8232.27</x:v>
      </x:c>
      <x:c r="O48" s="40" t="n">
        <x:v>-10427.3</x:v>
      </x:c>
      <x:c r="P48" s="40" t="n">
        <x:v>-12824.82</x:v>
      </x:c>
      <x:c r="Q48" s="40" t="n">
        <x:v>-17308.78</x:v>
      </x:c>
      <x:c r="R48" s="40" t="n">
        <x:v>-22281.98</x:v>
      </x:c>
      <x:c r="S48" s="40" t="n">
        <x:v>-28777.22</x:v>
      </x:c>
      <x:c r="T48" s="40" t="n">
        <x:v>-35135.88</x:v>
      </x:c>
      <x:c r="U48" s="40" t="n">
        <x:v>-40902.42</x:v>
      </x:c>
    </x:row>
    <x:row r="49">
      <x:c r="A49" s="20" t="str">
        <x:v>GTCL Tài sản thuê tài chính</x:v>
      </x:c>
      <x:c r="B49" s="40" t="n">
        <x:v>24.82</x:v>
      </x:c>
      <x:c r="C49" s="40" t="n">
        <x:v>22.08</x:v>
      </x:c>
      <x:c r="D49" s="40" t="n">
        <x:v>14.96</x:v>
      </x:c>
      <x:c r="E49" s="40" t="n">
        <x:v>12.69</x:v>
      </x:c>
      <x:c r="F49" s="40" t="n">
        <x:v>11.68</x:v>
      </x:c>
      <x:c r="G49" s="40" t="n">
        <x:v>10.66</x:v>
      </x:c>
      <x:c r="H49" s="40" t="n">
        <x:v>9.65</x:v>
      </x:c>
      <x:c r="I49" s="40" t="n">
        <x:v>0</x:v>
      </x:c>
      <x:c r="J49" s="40" t="n">
        <x:v>0</x:v>
      </x:c>
      <x:c r="K49" s="40" t="n">
        <x:v>0</x:v>
      </x:c>
      <x:c r="L49" s="40" t="n">
        <x:v>0</x:v>
      </x:c>
      <x:c r="M49" s="40" t="n">
        <x:v>0</x:v>
      </x:c>
      <x:c r="N49" s="40" t="n">
        <x:v>0</x:v>
      </x:c>
      <x:c r="O49" s="40" t="n">
        <x:v>0</x:v>
      </x:c>
      <x:c r="P49" s="40" t="n">
        <x:v>0</x:v>
      </x:c>
      <x:c r="Q49" s="40" t="n">
        <x:v>0</x:v>
      </x:c>
      <x:c r="R49" s="40" t="n">
        <x:v>0</x:v>
      </x:c>
      <x:c r="S49" s="40" t="n">
        <x:v>0</x:v>
      </x:c>
      <x:c r="T49" s="40" t="n">
        <x:v>0</x:v>
      </x:c>
      <x:c r="U49" s="40" t="n">
        <x:v>0</x:v>
      </x:c>
    </x:row>
    <x:row r="50">
      <x:c r="A50" s="20" t="str">
        <x:v>Nguyên giá tài sản thuê tài chính</x:v>
      </x:c>
      <x:c r="B50" s="40" t="n">
        <x:v>27.58</x:v>
      </x:c>
      <x:c r="C50" s="40" t="n">
        <x:v>27.6</x:v>
      </x:c>
      <x:c r="D50" s="40" t="n">
        <x:v>19.4</x:v>
      </x:c>
      <x:c r="E50" s="40" t="n">
        <x:v>16.49</x:v>
      </x:c>
      <x:c r="F50" s="40" t="n">
        <x:v>16.49</x:v>
      </x:c>
      <x:c r="G50" s="40" t="n">
        <x:v>16.49</x:v>
      </x:c>
      <x:c r="H50" s="40" t="n">
        <x:v>16.49</x:v>
      </x:c>
      <x:c r="I50" s="40" t="n">
        <x:v>0</x:v>
      </x:c>
      <x:c r="J50" s="40" t="n">
        <x:v>0</x:v>
      </x:c>
      <x:c r="K50" s="40" t="n">
        <x:v>0</x:v>
      </x:c>
      <x:c r="L50" s="40" t="n">
        <x:v>0</x:v>
      </x:c>
      <x:c r="M50" s="40" t="n">
        <x:v>0</x:v>
      </x:c>
      <x:c r="N50" s="40" t="n">
        <x:v>0</x:v>
      </x:c>
      <x:c r="O50" s="40" t="n">
        <x:v>0</x:v>
      </x:c>
      <x:c r="P50" s="40" t="n">
        <x:v>0</x:v>
      </x:c>
      <x:c r="Q50" s="40" t="n">
        <x:v>0</x:v>
      </x:c>
      <x:c r="R50" s="40" t="n">
        <x:v>0</x:v>
      </x:c>
      <x:c r="S50" s="40" t="n">
        <x:v>0</x:v>
      </x:c>
      <x:c r="T50" s="40" t="n">
        <x:v>0</x:v>
      </x:c>
      <x:c r="U50" s="40" t="n">
        <x:v>0</x:v>
      </x:c>
    </x:row>
    <x:row r="51">
      <x:c r="A51" s="20" t="str">
        <x:v>Khấu hao lũy kế tài sản thuê tài chính</x:v>
      </x:c>
      <x:c r="B51" s="40" t="n">
        <x:v>-2.76</x:v>
      </x:c>
      <x:c r="C51" s="40" t="n">
        <x:v>-5.52</x:v>
      </x:c>
      <x:c r="D51" s="40" t="n">
        <x:v>-4.44</x:v>
      </x:c>
      <x:c r="E51" s="40" t="n">
        <x:v>-3.8</x:v>
      </x:c>
      <x:c r="F51" s="40" t="n">
        <x:v>-4.81</x:v>
      </x:c>
      <x:c r="G51" s="40" t="n">
        <x:v>-5.83</x:v>
      </x:c>
      <x:c r="H51" s="40" t="n">
        <x:v>-6.84</x:v>
      </x:c>
      <x:c r="I51" s="40" t="n">
        <x:v>0</x:v>
      </x:c>
      <x:c r="J51" s="40" t="n">
        <x:v>0</x:v>
      </x:c>
      <x:c r="K51" s="40" t="n">
        <x:v>0</x:v>
      </x:c>
      <x:c r="L51" s="40" t="n">
        <x:v>0</x:v>
      </x:c>
      <x:c r="M51" s="40" t="n">
        <x:v>0</x:v>
      </x:c>
      <x:c r="N51" s="40" t="n">
        <x:v>0</x:v>
      </x:c>
      <x:c r="O51" s="40" t="n">
        <x:v>0</x:v>
      </x:c>
      <x:c r="P51" s="40" t="n">
        <x:v>0</x:v>
      </x:c>
      <x:c r="Q51" s="40" t="n">
        <x:v>0</x:v>
      </x:c>
      <x:c r="R51" s="40" t="n">
        <x:v>0</x:v>
      </x:c>
      <x:c r="S51" s="40" t="n">
        <x:v>0</x:v>
      </x:c>
      <x:c r="T51" s="40" t="n">
        <x:v>0</x:v>
      </x:c>
      <x:c r="U51" s="40" t="n">
        <x:v>0</x:v>
      </x:c>
    </x:row>
    <x:row r="52">
      <x:c r="A52" s="20" t="str">
        <x:v>GTCL tài sản cố định vô hình</x:v>
      </x:c>
      <x:c r="B52" s="40" t="n">
        <x:v>0.01</x:v>
      </x:c>
      <x:c r="C52" s="40" t="n">
        <x:v>0</x:v>
      </x:c>
      <x:c r="D52" s="40" t="n">
        <x:v>40.83</x:v>
      </x:c>
      <x:c r="E52" s="40" t="n">
        <x:v>264.61</x:v>
      </x:c>
      <x:c r="F52" s="40" t="n">
        <x:v>274.76</x:v>
      </x:c>
      <x:c r="G52" s="40" t="n">
        <x:v>122.79</x:v>
      </x:c>
      <x:c r="H52" s="40" t="n">
        <x:v>164.26</x:v>
      </x:c>
      <x:c r="I52" s="40" t="n">
        <x:v>166.22</x:v>
      </x:c>
      <x:c r="J52" s="40" t="n">
        <x:v>189.06</x:v>
      </x:c>
      <x:c r="K52" s="40" t="n">
        <x:v>180.17</x:v>
      </x:c>
      <x:c r="L52" s="40" t="n">
        <x:v>163.96</x:v>
      </x:c>
      <x:c r="M52" s="40" t="n">
        <x:v>182.65</x:v>
      </x:c>
      <x:c r="N52" s="40" t="n">
        <x:v>185.54</x:v>
      </x:c>
      <x:c r="O52" s="40" t="n">
        <x:v>217.2</x:v>
      </x:c>
      <x:c r="P52" s="40" t="n">
        <x:v>269.37</x:v>
      </x:c>
      <x:c r="Q52" s="40" t="n">
        <x:v>253.84</x:v>
      </x:c>
      <x:c r="R52" s="40" t="n">
        <x:v>536.72</x:v>
      </x:c>
      <x:c r="S52" s="40" t="n">
        <x:v>633.76</x:v>
      </x:c>
      <x:c r="T52" s="40" t="n">
        <x:v>211.12</x:v>
      </x:c>
      <x:c r="U52" s="40" t="n">
        <x:v>184.22</x:v>
      </x:c>
    </x:row>
    <x:row r="53">
      <x:c r="A53" s="20" t="str">
        <x:v>Nguyên giá TSCĐ vô hình</x:v>
      </x:c>
      <x:c r="B53" s="40" t="n">
        <x:v>0.02</x:v>
      </x:c>
      <x:c r="C53" s="40" t="n">
        <x:v>0.02</x:v>
      </x:c>
      <x:c r="D53" s="40" t="n">
        <x:v>44.52</x:v>
      </x:c>
      <x:c r="E53" s="40" t="n">
        <x:v>270.16</x:v>
      </x:c>
      <x:c r="F53" s="40" t="n">
        <x:v>283.46</x:v>
      </x:c>
      <x:c r="G53" s="40" t="n">
        <x:v>135.34</x:v>
      </x:c>
      <x:c r="H53" s="40" t="n">
        <x:v>181.89</x:v>
      </x:c>
      <x:c r="I53" s="40" t="n">
        <x:v>188.3</x:v>
      </x:c>
      <x:c r="J53" s="40" t="n">
        <x:v>215.92</x:v>
      </x:c>
      <x:c r="K53" s="40" t="n">
        <x:v>210.64</x:v>
      </x:c>
      <x:c r="L53" s="40" t="n">
        <x:v>193.25</x:v>
      </x:c>
      <x:c r="M53" s="40" t="n">
        <x:v>215.97</x:v>
      </x:c>
      <x:c r="N53" s="40" t="n">
        <x:v>225.39</x:v>
      </x:c>
      <x:c r="O53" s="40" t="n">
        <x:v>268.39</x:v>
      </x:c>
      <x:c r="P53" s="40" t="n">
        <x:v>339.57</x:v>
      </x:c>
      <x:c r="Q53" s="40" t="n">
        <x:v>343</x:v>
      </x:c>
      <x:c r="R53" s="40" t="n">
        <x:v>618.32</x:v>
      </x:c>
      <x:c r="S53" s="40" t="n">
        <x:v>744.54</x:v>
      </x:c>
      <x:c r="T53" s="40" t="n">
        <x:v>357.03</x:v>
      </x:c>
      <x:c r="U53" s="40" t="n">
        <x:v>367.06</x:v>
      </x:c>
    </x:row>
    <x:row r="54">
      <x:c r="A54" s="20" t="str">
        <x:v>Khấu khao lũy kế TSCĐ vô hình</x:v>
      </x:c>
      <x:c r="B54" s="40" t="n">
        <x:v>-0.01</x:v>
      </x:c>
      <x:c r="C54" s="40" t="n">
        <x:v>-0.02</x:v>
      </x:c>
      <x:c r="D54" s="40" t="n">
        <x:v>-3.69</x:v>
      </x:c>
      <x:c r="E54" s="40" t="n">
        <x:v>-5.54</x:v>
      </x:c>
      <x:c r="F54" s="40" t="n">
        <x:v>-8.69</x:v>
      </x:c>
      <x:c r="G54" s="40" t="n">
        <x:v>-12.54</x:v>
      </x:c>
      <x:c r="H54" s="40" t="n">
        <x:v>-17.63</x:v>
      </x:c>
      <x:c r="I54" s="40" t="n">
        <x:v>-22.08</x:v>
      </x:c>
      <x:c r="J54" s="40" t="n">
        <x:v>-26.85</x:v>
      </x:c>
      <x:c r="K54" s="40" t="n">
        <x:v>-30.47</x:v>
      </x:c>
      <x:c r="L54" s="40" t="n">
        <x:v>-29.29</x:v>
      </x:c>
      <x:c r="M54" s="40" t="n">
        <x:v>-33.32</x:v>
      </x:c>
      <x:c r="N54" s="40" t="n">
        <x:v>-39.86</x:v>
      </x:c>
      <x:c r="O54" s="40" t="n">
        <x:v>-51.19</x:v>
      </x:c>
      <x:c r="P54" s="40" t="n">
        <x:v>-70.2</x:v>
      </x:c>
      <x:c r="Q54" s="40" t="n">
        <x:v>-89.16</x:v>
      </x:c>
      <x:c r="R54" s="40" t="n">
        <x:v>-81.61</x:v>
      </x:c>
      <x:c r="S54" s="40" t="n">
        <x:v>-110.78</x:v>
      </x:c>
      <x:c r="T54" s="40" t="n">
        <x:v>-145.91</x:v>
      </x:c>
      <x:c r="U54" s="40" t="n">
        <x:v>-182.84</x:v>
      </x:c>
    </x:row>
    <x:row r="55">
      <x:c r="A55" s="20" t="str">
        <x:v>Xây dựng cơ bản dở dang (trước 2015)</x:v>
      </x:c>
      <x:c r="B55" s="40" t="n">
        <x:v>0</x:v>
      </x:c>
      <x:c r="C55" s="40" t="n">
        <x:v>0</x:v>
      </x:c>
      <x:c r="D55" s="40" t="n">
        <x:v>0</x:v>
      </x:c>
      <x:c r="E55" s="40" t="n">
        <x:v>0</x:v>
      </x:c>
      <x:c r="F55" s="40" t="n">
        <x:v>0</x:v>
      </x:c>
      <x:c r="G55" s="40" t="n">
        <x:v>0</x:v>
      </x:c>
      <x:c r="H55" s="40" t="n">
        <x:v>0</x:v>
      </x:c>
      <x:c r="I55" s="40" t="n">
        <x:v>0</x:v>
      </x:c>
      <x:c r="J55" s="40" t="n">
        <x:v>0</x:v>
      </x:c>
      <x:c r="K55" s="40" t="n">
        <x:v>0</x:v>
      </x:c>
      <x:c r="L55" s="40" t="n">
        <x:v>0</x:v>
      </x:c>
      <x:c r="M55" s="40" t="n">
        <x:v>0</x:v>
      </x:c>
      <x:c r="N55" s="40" t="n">
        <x:v>0</x:v>
      </x:c>
      <x:c r="O55" s="40" t="n">
        <x:v>0</x:v>
      </x:c>
      <x:c r="P55" s="40" t="n">
        <x:v>0</x:v>
      </x:c>
      <x:c r="Q55" s="40" t="n">
        <x:v>0</x:v>
      </x:c>
      <x:c r="R55" s="40" t="n">
        <x:v>0</x:v>
      </x:c>
      <x:c r="S55" s="40" t="n">
        <x:v>0</x:v>
      </x:c>
      <x:c r="T55" s="40" t="n">
        <x:v>0</x:v>
      </x:c>
      <x:c r="U55" s="40" t="n">
        <x:v>0</x:v>
      </x:c>
    </x:row>
    <x:row r="56">
      <x:c r="A56" s="20" t="str">
        <x:v>Giá trị ròng tài sản đầu tư</x:v>
      </x:c>
      <x:c r="B56" s="40" t="n">
        <x:v>0</x:v>
      </x:c>
      <x:c r="C56" s="40" t="n">
        <x:v>0</x:v>
      </x:c>
      <x:c r="D56" s="40" t="n">
        <x:v>7.21</x:v>
      </x:c>
      <x:c r="E56" s="40" t="n">
        <x:v>18.33</x:v>
      </x:c>
      <x:c r="F56" s="40" t="n">
        <x:v>19.55</x:v>
      </x:c>
      <x:c r="G56" s="40" t="n">
        <x:v>15.19</x:v>
      </x:c>
      <x:c r="H56" s="40" t="n">
        <x:v>11.11</x:v>
      </x:c>
      <x:c r="I56" s="40" t="n">
        <x:v>66.52</x:v>
      </x:c>
      <x:c r="J56" s="40" t="n">
        <x:v>62</x:v>
      </x:c>
      <x:c r="K56" s="40" t="n">
        <x:v>197.34</x:v>
      </x:c>
      <x:c r="L56" s="40" t="n">
        <x:v>192.49</x:v>
      </x:c>
      <x:c r="M56" s="40" t="n">
        <x:v>202.76</x:v>
      </x:c>
      <x:c r="N56" s="40" t="n">
        <x:v>191.19</x:v>
      </x:c>
      <x:c r="O56" s="40" t="n">
        <x:v>179.74</x:v>
      </x:c>
      <x:c r="P56" s="40" t="n">
        <x:v>576.62</x:v>
      </x:c>
      <x:c r="Q56" s="40" t="n">
        <x:v>564.3</x:v>
      </x:c>
      <x:c r="R56" s="40" t="n">
        <x:v>548.21</x:v>
      </x:c>
      <x:c r="S56" s="40" t="n">
        <x:v>629.11</x:v>
      </x:c>
      <x:c r="T56" s="40" t="n">
        <x:v>593.92</x:v>
      </x:c>
      <x:c r="U56" s="40" t="n">
        <x:v>559.6</x:v>
      </x:c>
    </x:row>
    <x:row r="57">
      <x:c r="A57" s="20" t="str">
        <x:v>Nguyên giá tài sản đầu tư</x:v>
      </x:c>
      <x:c r="B57" s="40" t="n">
        <x:v>0</x:v>
      </x:c>
      <x:c r="C57" s="40" t="n">
        <x:v>0</x:v>
      </x:c>
      <x:c r="D57" s="40" t="n">
        <x:v>9.43</x:v>
      </x:c>
      <x:c r="E57" s="40" t="n">
        <x:v>23.37</x:v>
      </x:c>
      <x:c r="F57" s="40" t="n">
        <x:v>29.11</x:v>
      </x:c>
      <x:c r="G57" s="40" t="n">
        <x:v>29.11</x:v>
      </x:c>
      <x:c r="H57" s="40" t="n">
        <x:v>29.11</x:v>
      </x:c>
      <x:c r="I57" s="40" t="n">
        <x:v>88.07</x:v>
      </x:c>
      <x:c r="J57" s="40" t="n">
        <x:v>88.07</x:v>
      </x:c>
      <x:c r="K57" s="40" t="n">
        <x:v>232.45</x:v>
      </x:c>
      <x:c r="L57" s="40" t="n">
        <x:v>236.45</x:v>
      </x:c>
      <x:c r="M57" s="40" t="n">
        <x:v>245.63</x:v>
      </x:c>
      <x:c r="N57" s="40" t="n">
        <x:v>246.14</x:v>
      </x:c>
      <x:c r="O57" s="40" t="n">
        <x:v>246.77</x:v>
      </x:c>
      <x:c r="P57" s="40" t="n">
        <x:v>663.24</x:v>
      </x:c>
      <x:c r="Q57" s="40" t="n">
        <x:v>681.93</x:v>
      </x:c>
      <x:c r="R57" s="40" t="n">
        <x:v>698.82</x:v>
      </x:c>
      <x:c r="S57" s="40" t="n">
        <x:v>859.67</x:v>
      </x:c>
      <x:c r="T57" s="40" t="n">
        <x:v>859.67</x:v>
      </x:c>
      <x:c r="U57" s="40" t="n">
        <x:v>860.55</x:v>
      </x:c>
    </x:row>
    <x:row r="58">
      <x:c r="A58" s="20" t="str">
        <x:v>Khấu hao lũy kế tài sản đầu tư</x:v>
      </x:c>
      <x:c r="B58" s="40" t="n">
        <x:v>0</x:v>
      </x:c>
      <x:c r="C58" s="40" t="n">
        <x:v>0</x:v>
      </x:c>
      <x:c r="D58" s="40" t="n">
        <x:v>-2.22</x:v>
      </x:c>
      <x:c r="E58" s="40" t="n">
        <x:v>-5.04</x:v>
      </x:c>
      <x:c r="F58" s="40" t="n">
        <x:v>-9.56</x:v>
      </x:c>
      <x:c r="G58" s="40" t="n">
        <x:v>-13.92</x:v>
      </x:c>
      <x:c r="H58" s="40" t="n">
        <x:v>-18</x:v>
      </x:c>
      <x:c r="I58" s="40" t="n">
        <x:v>-21.55</x:v>
      </x:c>
      <x:c r="J58" s="40" t="n">
        <x:v>-26.06</x:v>
      </x:c>
      <x:c r="K58" s="40" t="n">
        <x:v>-35.1</x:v>
      </x:c>
      <x:c r="L58" s="40" t="n">
        <x:v>-43.96</x:v>
      </x:c>
      <x:c r="M58" s="40" t="n">
        <x:v>-42.87</x:v>
      </x:c>
      <x:c r="N58" s="40" t="n">
        <x:v>-54.95</x:v>
      </x:c>
      <x:c r="O58" s="40" t="n">
        <x:v>-67.03</x:v>
      </x:c>
      <x:c r="P58" s="40" t="n">
        <x:v>-86.62</x:v>
      </x:c>
      <x:c r="Q58" s="40" t="n">
        <x:v>-117.63</x:v>
      </x:c>
      <x:c r="R58" s="40" t="n">
        <x:v>-150.61</x:v>
      </x:c>
      <x:c r="S58" s="40" t="n">
        <x:v>-230.56</x:v>
      </x:c>
      <x:c r="T58" s="40" t="n">
        <x:v>-265.75</x:v>
      </x:c>
      <x:c r="U58" s="40" t="n">
        <x:v>-300.95</x:v>
      </x:c>
    </x:row>
    <x:row r="59">
      <x:c r="A59" s="20" t="str">
        <x:v>Tài sản dở dang dài hạn</x:v>
      </x:c>
      <x:c r="B59" s="40" t="n">
        <x:v>0</x:v>
      </x:c>
      <x:c r="C59" s="40" t="n">
        <x:v>0</x:v>
      </x:c>
      <x:c r="D59" s="40" t="n">
        <x:v>0</x:v>
      </x:c>
      <x:c r="E59" s="40" t="n">
        <x:v>0</x:v>
      </x:c>
      <x:c r="F59" s="40" t="n">
        <x:v>0</x:v>
      </x:c>
      <x:c r="G59" s="40" t="n">
        <x:v>0</x:v>
      </x:c>
      <x:c r="H59" s="40" t="n">
        <x:v>0</x:v>
      </x:c>
      <x:c r="I59" s="40" t="n">
        <x:v>0</x:v>
      </x:c>
      <x:c r="J59" s="40" t="n">
        <x:v>0</x:v>
      </x:c>
      <x:c r="K59" s="40" t="n">
        <x:v>429.47</x:v>
      </x:c>
      <x:c r="L59" s="40" t="n">
        <x:v>4342.16</x:v>
      </x:c>
      <x:c r="M59" s="40" t="n">
        <x:v>1154.98</x:v>
      </x:c>
      <x:c r="N59" s="40" t="n">
        <x:v>5468.75</x:v>
      </x:c>
      <x:c r="O59" s="40" t="n">
        <x:v>38107.32</x:v>
      </x:c>
      <x:c r="P59" s="40" t="n">
        <x:v>37435.32</x:v>
      </x:c>
      <x:c r="Q59" s="40" t="n">
        <x:v>6247.21</x:v>
      </x:c>
      <x:c r="R59" s="40" t="n">
        <x:v>9698.7</x:v>
      </x:c>
      <x:c r="S59" s="40" t="n">
        <x:v>13363.27</x:v>
      </x:c>
      <x:c r="T59" s="40" t="n">
        <x:v>26098.93</x:v>
      </x:c>
      <x:c r="U59" s="40" t="n">
        <x:v>63750.72</x:v>
      </x:c>
    </x:row>
    <x:row r="60">
      <x:c r="A60" s="20" t="str">
        <x:v>Chi phí sản xuất, kinh doanh dở dang dài hạn</x:v>
      </x:c>
      <x:c r="B60" s="40" t="n">
        <x:v>0</x:v>
      </x:c>
      <x:c r="C60" s="40" t="n">
        <x:v>0</x:v>
      </x:c>
      <x:c r="D60" s="40" t="n">
        <x:v>0</x:v>
      </x:c>
      <x:c r="E60" s="40" t="n">
        <x:v>0</x:v>
      </x:c>
      <x:c r="F60" s="40" t="n">
        <x:v>0</x:v>
      </x:c>
      <x:c r="G60" s="40" t="n">
        <x:v>0</x:v>
      </x:c>
      <x:c r="H60" s="40" t="n">
        <x:v>0</x:v>
      </x:c>
      <x:c r="I60" s="40" t="n">
        <x:v>0</x:v>
      </x:c>
      <x:c r="J60" s="40" t="n">
        <x:v>0</x:v>
      </x:c>
      <x:c r="K60" s="40" t="n">
        <x:v>0</x:v>
      </x:c>
      <x:c r="L60" s="40" t="n">
        <x:v>2.97</x:v>
      </x:c>
      <x:c r="M60" s="40" t="n">
        <x:v>47.02</x:v>
      </x:c>
      <x:c r="N60" s="40" t="n">
        <x:v>742.67</x:v>
      </x:c>
      <x:c r="O60" s="40" t="n">
        <x:v>910.42</x:v>
      </x:c>
      <x:c r="P60" s="40" t="n">
        <x:v>750.15</x:v>
      </x:c>
      <x:c r="Q60" s="40" t="n">
        <x:v>918.47</x:v>
      </x:c>
      <x:c r="R60" s="40" t="n">
        <x:v>1409.41</x:v>
      </x:c>
      <x:c r="S60" s="40" t="n">
        <x:v>28.95</x:v>
      </x:c>
      <x:c r="T60" s="40" t="n">
        <x:v>46.36</x:v>
      </x:c>
      <x:c r="U60" s="40" t="n">
        <x:v>94.86</x:v>
      </x:c>
    </x:row>
    <x:row r="61">
      <x:c r="A61" s="20" t="str">
        <x:v>Xây dựng cơ bản dở dang</x:v>
      </x:c>
      <x:c r="B61" s="40" t="n">
        <x:v>23.39</x:v>
      </x:c>
      <x:c r="C61" s="40" t="n">
        <x:v>0.03</x:v>
      </x:c>
      <x:c r="D61" s="40" t="n">
        <x:v>28.21</x:v>
      </x:c>
      <x:c r="E61" s="40" t="n">
        <x:v>110.45</x:v>
      </x:c>
      <x:c r="F61" s="40" t="n">
        <x:v>1902.39</x:v>
      </x:c>
      <x:c r="G61" s="40" t="n">
        <x:v>490.92</x:v>
      </x:c>
      <x:c r="H61" s="40" t="n">
        <x:v>1354.32</x:v>
      </x:c>
      <x:c r="I61" s="40" t="n">
        <x:v>2545.1</x:v>
      </x:c>
      <x:c r="J61" s="40" t="n">
        <x:v>133.57</x:v>
      </x:c>
      <x:c r="K61" s="40" t="n">
        <x:v>429.47</x:v>
      </x:c>
      <x:c r="L61" s="40" t="n">
        <x:v>4339.19</x:v>
      </x:c>
      <x:c r="M61" s="40" t="n">
        <x:v>1107.96</x:v>
      </x:c>
      <x:c r="N61" s="40" t="n">
        <x:v>4726.08</x:v>
      </x:c>
      <x:c r="O61" s="40" t="n">
        <x:v>37196.9</x:v>
      </x:c>
      <x:c r="P61" s="40" t="n">
        <x:v>36685.17</x:v>
      </x:c>
      <x:c r="Q61" s="40" t="n">
        <x:v>5328.74</x:v>
      </x:c>
      <x:c r="R61" s="40" t="n">
        <x:v>8289.29</x:v>
      </x:c>
      <x:c r="S61" s="40" t="n">
        <x:v>13334.32</x:v>
      </x:c>
      <x:c r="T61" s="40" t="n">
        <x:v>26052.57</x:v>
      </x:c>
      <x:c r="U61" s="40" t="n">
        <x:v>63655.86</x:v>
      </x:c>
    </x:row>
    <x:row r="62">
      <x:c r="A62" s="20" t="str">
        <x:v>Đầu tư dài hạn</x:v>
      </x:c>
      <x:c r="B62" s="40" t="n">
        <x:v>0</x:v>
      </x:c>
      <x:c r="C62" s="40" t="n">
        <x:v>0</x:v>
      </x:c>
      <x:c r="D62" s="40" t="n">
        <x:v>392.26</x:v>
      </x:c>
      <x:c r="E62" s="40" t="n">
        <x:v>380.61</x:v>
      </x:c>
      <x:c r="F62" s="40" t="n">
        <x:v>1101.99</x:v>
      </x:c>
      <x:c r="G62" s="40" t="n">
        <x:v>708.79</x:v>
      </x:c>
      <x:c r="H62" s="40" t="n">
        <x:v>272.57</x:v>
      </x:c>
      <x:c r="I62" s="40" t="n">
        <x:v>26.22</x:v>
      </x:c>
      <x:c r="J62" s="40" t="n">
        <x:v>21.26</x:v>
      </x:c>
      <x:c r="K62" s="40" t="n">
        <x:v>61.18</x:v>
      </x:c>
      <x:c r="L62" s="40" t="n">
        <x:v>102.55</x:v>
      </x:c>
      <x:c r="M62" s="40" t="n">
        <x:v>78.86</x:v>
      </x:c>
      <x:c r="N62" s="40" t="n">
        <x:v>16.95</x:v>
      </x:c>
      <x:c r="O62" s="40" t="n">
        <x:v>66.58</x:v>
      </x:c>
      <x:c r="P62" s="40" t="n">
        <x:v>45.79</x:v>
      </x:c>
      <x:c r="Q62" s="40" t="n">
        <x:v>171.09</x:v>
      </x:c>
      <x:c r="R62" s="40" t="n">
        <x:v>6.72</x:v>
      </x:c>
      <x:c r="S62" s="40" t="n">
        <x:v>0.7</x:v>
      </x:c>
      <x:c r="T62" s="40" t="n">
        <x:v>40</x:v>
      </x:c>
      <x:c r="U62" s="40" t="n">
        <x:v>136.5</x:v>
      </x:c>
    </x:row>
    <x:row r="63">
      <x:c r="A63" s="20" t="str">
        <x:v>Đầu tư vào các công ty con</x:v>
      </x:c>
      <x:c r="B63" s="40" t="n">
        <x:v>0</x:v>
      </x:c>
      <x:c r="C63" s="40" t="n">
        <x:v>0</x:v>
      </x:c>
      <x:c r="D63" s="40" t="n">
        <x:v>0</x:v>
      </x:c>
      <x:c r="E63" s="40" t="n">
        <x:v>0</x:v>
      </x:c>
      <x:c r="F63" s="40" t="n">
        <x:v>0</x:v>
      </x:c>
      <x:c r="G63" s="40" t="n">
        <x:v>0</x:v>
      </x:c>
      <x:c r="H63" s="40" t="n">
        <x:v>0</x:v>
      </x:c>
      <x:c r="I63" s="40" t="n">
        <x:v>0</x:v>
      </x:c>
      <x:c r="J63" s="40" t="n">
        <x:v>0</x:v>
      </x:c>
      <x:c r="K63" s="40" t="n">
        <x:v>0</x:v>
      </x:c>
      <x:c r="L63" s="40" t="n">
        <x:v>0</x:v>
      </x:c>
      <x:c r="M63" s="40" t="n">
        <x:v>0</x:v>
      </x:c>
      <x:c r="N63" s="40" t="n">
        <x:v>0</x:v>
      </x:c>
      <x:c r="O63" s="40" t="n">
        <x:v>0</x:v>
      </x:c>
      <x:c r="P63" s="40" t="n">
        <x:v>0</x:v>
      </x:c>
      <x:c r="Q63" s="40" t="n">
        <x:v>0</x:v>
      </x:c>
      <x:c r="R63" s="40" t="n">
        <x:v>0</x:v>
      </x:c>
      <x:c r="S63" s="40" t="n">
        <x:v>0</x:v>
      </x:c>
      <x:c r="T63" s="40" t="n">
        <x:v>0</x:v>
      </x:c>
      <x:c r="U63" s="40" t="n">
        <x:v>0</x:v>
      </x:c>
    </x:row>
    <x:row r="64">
      <x:c r="A64" s="20" t="str">
        <x:v>Đầu tư vào các công ty liên kết</x:v>
      </x:c>
      <x:c r="B64" s="40" t="n">
        <x:v>0</x:v>
      </x:c>
      <x:c r="C64" s="40" t="n">
        <x:v>0</x:v>
      </x:c>
      <x:c r="D64" s="40" t="n">
        <x:v>192.24</x:v>
      </x:c>
      <x:c r="E64" s="40" t="n">
        <x:v>380.59</x:v>
      </x:c>
      <x:c r="F64" s="40" t="n">
        <x:v>930.97</x:v>
      </x:c>
      <x:c r="G64" s="40" t="n">
        <x:v>573.65</x:v>
      </x:c>
      <x:c r="H64" s="40" t="n">
        <x:v>183.06</x:v>
      </x:c>
      <x:c r="I64" s="40" t="n">
        <x:v>5.81</x:v>
      </x:c>
      <x:c r="J64" s="40" t="n">
        <x:v>5.55</x:v>
      </x:c>
      <x:c r="K64" s="40" t="n">
        <x:v>4</x:v>
      </x:c>
      <x:c r="L64" s="40" t="n">
        <x:v>3.81</x:v>
      </x:c>
      <x:c r="M64" s="40" t="n">
        <x:v>3.27</x:v>
      </x:c>
      <x:c r="N64" s="40" t="n">
        <x:v>0</x:v>
      </x:c>
      <x:c r="O64" s="40" t="n">
        <x:v>0</x:v>
      </x:c>
      <x:c r="P64" s="40" t="n">
        <x:v>-1.43</x:v>
      </x:c>
      <x:c r="Q64" s="40" t="n">
        <x:v>0.39</x:v>
      </x:c>
      <x:c r="R64" s="40" t="n">
        <x:v>6.02</x:v>
      </x:c>
      <x:c r="S64" s="40" t="n">
        <x:v>0</x:v>
      </x:c>
      <x:c r="T64" s="40" t="n">
        <x:v>0</x:v>
      </x:c>
      <x:c r="U64" s="40" t="n">
        <x:v>0</x:v>
      </x:c>
    </x:row>
    <x:row r="65">
      <x:c r="A65" s="20" t="str">
        <x:v>Đầu tư dài hạn khác</x:v>
      </x:c>
      <x:c r="B65" s="40" t="n">
        <x:v>0</x:v>
      </x:c>
      <x:c r="C65" s="40" t="n">
        <x:v>0</x:v>
      </x:c>
      <x:c r="D65" s="40" t="n">
        <x:v>200.02</x:v>
      </x:c>
      <x:c r="E65" s="40" t="n">
        <x:v>0.02</x:v>
      </x:c>
      <x:c r="F65" s="40" t="n">
        <x:v>171.02</x:v>
      </x:c>
      <x:c r="G65" s="40" t="n">
        <x:v>135.14</x:v>
      </x:c>
      <x:c r="H65" s="40" t="n">
        <x:v>89.51</x:v>
      </x:c>
      <x:c r="I65" s="40" t="n">
        <x:v>20.41</x:v>
      </x:c>
      <x:c r="J65" s="40" t="n">
        <x:v>15.7</x:v>
      </x:c>
      <x:c r="K65" s="40" t="n">
        <x:v>15.7</x:v>
      </x:c>
      <x:c r="L65" s="40" t="n">
        <x:v>15.7</x:v>
      </x:c>
      <x:c r="M65" s="40" t="n">
        <x:v>15.7</x:v>
      </x:c>
      <x:c r="N65" s="40" t="n">
        <x:v>15.7</x:v>
      </x:c>
      <x:c r="O65" s="40" t="n">
        <x:v>0.7</x:v>
      </x:c>
      <x:c r="P65" s="40" t="n">
        <x:v>0.7</x:v>
      </x:c>
      <x:c r="Q65" s="40" t="n">
        <x:v>0.7</x:v>
      </x:c>
      <x:c r="R65" s="40" t="n">
        <x:v>0.7</x:v>
      </x:c>
      <x:c r="S65" s="40" t="n">
        <x:v>0.7</x:v>
      </x:c>
      <x:c r="T65" s="40" t="n">
        <x:v>0</x:v>
      </x:c>
      <x:c r="U65" s="40" t="n">
        <x:v>0</x:v>
      </x:c>
    </x:row>
    <x:row r="66">
      <x:c r="A66" s="20" t="str">
        <x:v>Dự phòng giảm giá đầu tư dài hạn</x:v>
      </x:c>
      <x:c r="B66" s="40" t="n">
        <x:v>0</x:v>
      </x:c>
      <x:c r="C66" s="40" t="n">
        <x:v>0</x:v>
      </x:c>
      <x:c r="D66" s="40" t="n">
        <x:v>0</x:v>
      </x:c>
      <x:c r="E66" s="40" t="n">
        <x:v>0</x:v>
      </x:c>
      <x:c r="F66" s="40" t="n">
        <x:v>0</x:v>
      </x:c>
      <x:c r="G66" s="40" t="n">
        <x:v>0</x:v>
      </x:c>
      <x:c r="H66" s="40" t="n">
        <x:v>0</x:v>
      </x:c>
      <x:c r="I66" s="40" t="n">
        <x:v>0</x:v>
      </x:c>
      <x:c r="J66" s="40" t="n">
        <x:v>0</x:v>
      </x:c>
      <x:c r="K66" s="40" t="n">
        <x:v>0</x:v>
      </x:c>
      <x:c r="L66" s="40" t="n">
        <x:v>0</x:v>
      </x:c>
      <x:c r="M66" s="40" t="n">
        <x:v>0</x:v>
      </x:c>
      <x:c r="N66" s="40" t="n">
        <x:v>0</x:v>
      </x:c>
      <x:c r="O66" s="40" t="n">
        <x:v>0</x:v>
      </x:c>
      <x:c r="P66" s="40" t="n">
        <x:v>0</x:v>
      </x:c>
      <x:c r="Q66" s="40" t="n">
        <x:v>0</x:v>
      </x:c>
      <x:c r="R66" s="40" t="n">
        <x:v>0</x:v>
      </x:c>
      <x:c r="S66" s="40" t="n">
        <x:v>0</x:v>
      </x:c>
      <x:c r="T66" s="40" t="n">
        <x:v>0</x:v>
      </x:c>
      <x:c r="U66" s="40" t="n">
        <x:v>0</x:v>
      </x:c>
    </x:row>
    <x:row r="67">
      <x:c r="A67" s="20" t="str">
        <x:v>Đầu tư nắm giữ đến ngày đáo hạn</x:v>
      </x:c>
      <x:c r="B67" s="40" t="n">
        <x:v>0</x:v>
      </x:c>
      <x:c r="C67" s="40" t="n">
        <x:v>0</x:v>
      </x:c>
      <x:c r="D67" s="40" t="n">
        <x:v>0</x:v>
      </x:c>
      <x:c r="E67" s="40" t="n">
        <x:v>0</x:v>
      </x:c>
      <x:c r="F67" s="40" t="n">
        <x:v>0</x:v>
      </x:c>
      <x:c r="G67" s="40" t="n">
        <x:v>0</x:v>
      </x:c>
      <x:c r="H67" s="40" t="n">
        <x:v>0</x:v>
      </x:c>
      <x:c r="I67" s="40" t="n">
        <x:v>0</x:v>
      </x:c>
      <x:c r="J67" s="40" t="n">
        <x:v>0</x:v>
      </x:c>
      <x:c r="K67" s="40" t="n">
        <x:v>41.49</x:v>
      </x:c>
      <x:c r="L67" s="40" t="n">
        <x:v>83.04</x:v>
      </x:c>
      <x:c r="M67" s="40" t="n">
        <x:v>59.89</x:v>
      </x:c>
      <x:c r="N67" s="40" t="n">
        <x:v>1.25</x:v>
      </x:c>
      <x:c r="O67" s="40" t="n">
        <x:v>65.88</x:v>
      </x:c>
      <x:c r="P67" s="40" t="n">
        <x:v>46.53</x:v>
      </x:c>
      <x:c r="Q67" s="40" t="n">
        <x:v>170</x:v>
      </x:c>
      <x:c r="R67" s="40" t="n">
        <x:v>0</x:v>
      </x:c>
      <x:c r="S67" s="40" t="n">
        <x:v>0</x:v>
      </x:c>
      <x:c r="T67" s="40" t="n">
        <x:v>40</x:v>
      </x:c>
      <x:c r="U67" s="40" t="n">
        <x:v>136.5</x:v>
      </x:c>
    </x:row>
    <x:row r="68">
      <x:c r="A68" s="20" t="str">
        <x:v>Lợi thế thương mại (trước 2015)</x:v>
      </x:c>
      <x:c r="B68" s="40" t="n">
        <x:v>0</x:v>
      </x:c>
      <x:c r="C68" s="40" t="n">
        <x:v>0</x:v>
      </x:c>
      <x:c r="D68" s="40" t="n">
        <x:v>0</x:v>
      </x:c>
      <x:c r="E68" s="40" t="n">
        <x:v>0</x:v>
      </x:c>
      <x:c r="F68" s="40" t="n">
        <x:v>0</x:v>
      </x:c>
      <x:c r="G68" s="40" t="n">
        <x:v>0</x:v>
      </x:c>
      <x:c r="H68" s="40" t="n">
        <x:v>0</x:v>
      </x:c>
      <x:c r="I68" s="40" t="n">
        <x:v>0</x:v>
      </x:c>
      <x:c r="J68" s="40" t="n">
        <x:v>0</x:v>
      </x:c>
      <x:c r="K68" s="40" t="n">
        <x:v>0</x:v>
      </x:c>
      <x:c r="L68" s="40" t="n">
        <x:v>0</x:v>
      </x:c>
      <x:c r="M68" s="40" t="n">
        <x:v>0</x:v>
      </x:c>
      <x:c r="N68" s="40" t="n">
        <x:v>0</x:v>
      </x:c>
      <x:c r="O68" s="40" t="n">
        <x:v>0</x:v>
      </x:c>
      <x:c r="P68" s="40" t="n">
        <x:v>0</x:v>
      </x:c>
      <x:c r="Q68" s="40" t="n">
        <x:v>0</x:v>
      </x:c>
      <x:c r="R68" s="40" t="n">
        <x:v>0</x:v>
      </x:c>
      <x:c r="S68" s="40" t="n">
        <x:v>0</x:v>
      </x:c>
      <x:c r="T68" s="40" t="n">
        <x:v>0</x:v>
      </x:c>
      <x:c r="U68" s="40" t="n">
        <x:v>0</x:v>
      </x:c>
    </x:row>
    <x:row r="69">
      <x:c r="A69" s="20" t="str">
        <x:v>Tài sản dài hạn khác</x:v>
      </x:c>
      <x:c r="B69" s="40" t="n">
        <x:v>2.43</x:v>
      </x:c>
      <x:c r="C69" s="40" t="n">
        <x:v>0.18</x:v>
      </x:c>
      <x:c r="D69" s="40" t="n">
        <x:v>32.34</x:v>
      </x:c>
      <x:c r="E69" s="40" t="n">
        <x:v>125.96</x:v>
      </x:c>
      <x:c r="F69" s="40" t="n">
        <x:v>154.69</x:v>
      </x:c>
      <x:c r="G69" s="40" t="n">
        <x:v>296.96</x:v>
      </x:c>
      <x:c r="H69" s="40" t="n">
        <x:v>432.99</x:v>
      </x:c>
      <x:c r="I69" s="40" t="n">
        <x:v>394.09</x:v>
      </x:c>
      <x:c r="J69" s="40" t="n">
        <x:v>380.86</x:v>
      </x:c>
      <x:c r="K69" s="40" t="n">
        <x:v>917.37</x:v>
      </x:c>
      <x:c r="L69" s="40" t="n">
        <x:v>726.48</x:v>
      </x:c>
      <x:c r="M69" s="40" t="n">
        <x:v>918.53</x:v>
      </x:c>
      <x:c r="N69" s="40" t="n">
        <x:v>1057.62</x:v>
      </x:c>
      <x:c r="O69" s="40" t="n">
        <x:v>1755.77</x:v>
      </x:c>
      <x:c r="P69" s="40" t="n">
        <x:v>2004.15</x:v>
      </x:c>
      <x:c r="Q69" s="40" t="n">
        <x:v>1914.76</x:v>
      </x:c>
      <x:c r="R69" s="40" t="n">
        <x:v>3737.86</x:v>
      </x:c>
      <x:c r="S69" s="40" t="n">
        <x:v>4100.32</x:v>
      </x:c>
      <x:c r="T69" s="40" t="n">
        <x:v>4454</x:v>
      </x:c>
      <x:c r="U69" s="40" t="n">
        <x:v>5016.85</x:v>
      </x:c>
    </x:row>
    <x:row r="70">
      <x:c r="A70" s="20" t="str">
        <x:v>Trả trước dài hạn</x:v>
      </x:c>
      <x:c r="B70" s="40" t="n">
        <x:v>2.43</x:v>
      </x:c>
      <x:c r="C70" s="40" t="n">
        <x:v>0.13</x:v>
      </x:c>
      <x:c r="D70" s="40" t="n">
        <x:v>0</x:v>
      </x:c>
      <x:c r="E70" s="40" t="n">
        <x:v>106.67</x:v>
      </x:c>
      <x:c r="F70" s="40" t="n">
        <x:v>121.81</x:v>
      </x:c>
      <x:c r="G70" s="40" t="n">
        <x:v>224.06</x:v>
      </x:c>
      <x:c r="H70" s="40" t="n">
        <x:v>343.59</x:v>
      </x:c>
      <x:c r="I70" s="40" t="n">
        <x:v>327.68</x:v>
      </x:c>
      <x:c r="J70" s="40" t="n">
        <x:v>326.43</x:v>
      </x:c>
      <x:c r="K70" s="40" t="n">
        <x:v>483.22</x:v>
      </x:c>
      <x:c r="L70" s="40" t="n">
        <x:v>551.68</x:v>
      </x:c>
      <x:c r="M70" s="40" t="n">
        <x:v>716.37</x:v>
      </x:c>
      <x:c r="N70" s="40" t="n">
        <x:v>832.46</x:v>
      </x:c>
      <x:c r="O70" s="40" t="n">
        <x:v>1461.31</x:v>
      </x:c>
      <x:c r="P70" s="40" t="n">
        <x:v>1650.74</x:v>
      </x:c>
      <x:c r="Q70" s="40" t="n">
        <x:v>1646.09</x:v>
      </x:c>
      <x:c r="R70" s="40" t="n">
        <x:v>3171.38</x:v>
      </x:c>
      <x:c r="S70" s="40" t="n">
        <x:v>3929.24</x:v>
      </x:c>
      <x:c r="T70" s="40" t="n">
        <x:v>4215.01</x:v>
      </x:c>
      <x:c r="U70" s="40" t="n">
        <x:v>4269.14</x:v>
      </x:c>
    </x:row>
    <x:row r="71">
      <x:c r="A71" s="20" t="str">
        <x:v>Thuế thu nhập hoãn lại phải thu</x:v>
      </x:c>
      <x:c r="B71" s="40" t="n">
        <x:v>0</x:v>
      </x:c>
      <x:c r="C71" s="40" t="n">
        <x:v>0.05</x:v>
      </x:c>
      <x:c r="D71" s="40" t="n">
        <x:v>32.34</x:v>
      </x:c>
      <x:c r="E71" s="40" t="n">
        <x:v>19.16</x:v>
      </x:c>
      <x:c r="F71" s="40" t="n">
        <x:v>30.15</x:v>
      </x:c>
      <x:c r="G71" s="40" t="n">
        <x:v>51.31</x:v>
      </x:c>
      <x:c r="H71" s="40" t="n">
        <x:v>70.09</x:v>
      </x:c>
      <x:c r="I71" s="40" t="n">
        <x:v>47.99</x:v>
      </x:c>
      <x:c r="J71" s="40" t="n">
        <x:v>54.34</x:v>
      </x:c>
      <x:c r="K71" s="40" t="n">
        <x:v>52.07</x:v>
      </x:c>
      <x:c r="L71" s="40" t="n">
        <x:v>83.7</x:v>
      </x:c>
      <x:c r="M71" s="40" t="n">
        <x:v>127.32</x:v>
      </x:c>
      <x:c r="N71" s="40" t="n">
        <x:v>170.75</x:v>
      </x:c>
      <x:c r="O71" s="40" t="n">
        <x:v>206.23</x:v>
      </x:c>
      <x:c r="P71" s="40" t="n">
        <x:v>292.23</x:v>
      </x:c>
      <x:c r="Q71" s="40" t="n">
        <x:v>225.55</x:v>
      </x:c>
      <x:c r="R71" s="40" t="n">
        <x:v>529.36</x:v>
      </x:c>
      <x:c r="S71" s="40" t="n">
        <x:v>83.07</x:v>
      </x:c>
      <x:c r="T71" s="40" t="n">
        <x:v>163.09</x:v>
      </x:c>
      <x:c r="U71" s="40" t="n">
        <x:v>254.67</x:v>
      </x:c>
    </x:row>
    <x:row r="72">
      <x:c r="A72" s="20" t="str">
        <x:v>Thiết bị, vật tư, phụ tùng thay thế dài hạn</x:v>
      </x:c>
      <x:c r="B72" s="40" t="n">
        <x:v>0</x:v>
      </x:c>
      <x:c r="C72" s="40" t="n">
        <x:v>0</x:v>
      </x:c>
      <x:c r="D72" s="40" t="n">
        <x:v>0</x:v>
      </x:c>
      <x:c r="E72" s="40" t="n">
        <x:v>0</x:v>
      </x:c>
      <x:c r="F72" s="40" t="n">
        <x:v>0</x:v>
      </x:c>
      <x:c r="G72" s="40" t="n">
        <x:v>0</x:v>
      </x:c>
      <x:c r="H72" s="40" t="n">
        <x:v>0</x:v>
      </x:c>
      <x:c r="I72" s="40" t="n">
        <x:v>0</x:v>
      </x:c>
      <x:c r="J72" s="40" t="n">
        <x:v>0</x:v>
      </x:c>
      <x:c r="K72" s="40" t="n">
        <x:v>0</x:v>
      </x:c>
      <x:c r="L72" s="40" t="n">
        <x:v>0</x:v>
      </x:c>
      <x:c r="M72" s="40" t="n">
        <x:v>0</x:v>
      </x:c>
      <x:c r="N72" s="40" t="n">
        <x:v>0</x:v>
      </x:c>
      <x:c r="O72" s="40" t="n">
        <x:v>0</x:v>
      </x:c>
      <x:c r="P72" s="40" t="n">
        <x:v>0</x:v>
      </x:c>
      <x:c r="Q72" s="40" t="n">
        <x:v>0</x:v>
      </x:c>
      <x:c r="R72" s="40" t="n">
        <x:v>0</x:v>
      </x:c>
      <x:c r="S72" s="40" t="n">
        <x:v>0</x:v>
      </x:c>
      <x:c r="T72" s="40" t="n">
        <x:v>0</x:v>
      </x:c>
      <x:c r="U72" s="40" t="n">
        <x:v>429.42</x:v>
      </x:c>
    </x:row>
    <x:row r="73">
      <x:c r="A73" s="20" t="str">
        <x:v>Các tài sản dài hạn khác</x:v>
      </x:c>
      <x:c r="B73" s="40" t="n">
        <x:v>0</x:v>
      </x:c>
      <x:c r="C73" s="40" t="n">
        <x:v>0</x:v>
      </x:c>
      <x:c r="D73" s="40" t="n">
        <x:v>0</x:v>
      </x:c>
      <x:c r="E73" s="40" t="n">
        <x:v>0.13</x:v>
      </x:c>
      <x:c r="F73" s="40" t="n">
        <x:v>2.73</x:v>
      </x:c>
      <x:c r="G73" s="40" t="n">
        <x:v>21.59</x:v>
      </x:c>
      <x:c r="H73" s="40" t="n">
        <x:v>19.31</x:v>
      </x:c>
      <x:c r="I73" s="40" t="n">
        <x:v>18.43</x:v>
      </x:c>
      <x:c r="J73" s="40" t="n">
        <x:v>0.08</x:v>
      </x:c>
      <x:c r="K73" s="40" t="n">
        <x:v>0</x:v>
      </x:c>
      <x:c r="L73" s="40" t="n">
        <x:v>0</x:v>
      </x:c>
      <x:c r="M73" s="40" t="n">
        <x:v>0</x:v>
      </x:c>
      <x:c r="N73" s="40" t="n">
        <x:v>0</x:v>
      </x:c>
      <x:c r="O73" s="40" t="n">
        <x:v>0</x:v>
      </x:c>
      <x:c r="P73" s="40" t="n">
        <x:v>0</x:v>
      </x:c>
      <x:c r="Q73" s="40" t="n">
        <x:v>0</x:v>
      </x:c>
      <x:c r="R73" s="40" t="n">
        <x:v>0</x:v>
      </x:c>
      <x:c r="S73" s="40" t="n">
        <x:v>0</x:v>
      </x:c>
      <x:c r="T73" s="40" t="n">
        <x:v>0</x:v>
      </x:c>
      <x:c r="U73" s="40" t="n">
        <x:v>0</x:v>
      </x:c>
    </x:row>
    <x:row r="74">
      <x:c r="A74" s="20" t="str">
        <x:v>Lợi thế thương mại</x:v>
      </x:c>
      <x:c r="B74" s="40" t="n">
        <x:v>0</x:v>
      </x:c>
      <x:c r="C74" s="40" t="n">
        <x:v>0</x:v>
      </x:c>
      <x:c r="D74" s="40" t="n">
        <x:v>0</x:v>
      </x:c>
      <x:c r="E74" s="40" t="n">
        <x:v>0</x:v>
      </x:c>
      <x:c r="F74" s="40" t="n">
        <x:v>493.82</x:v>
      </x:c>
      <x:c r="G74" s="40" t="n">
        <x:v>963.94</x:v>
      </x:c>
      <x:c r="H74" s="40" t="n">
        <x:v>953.45</x:v>
      </x:c>
      <x:c r="I74" s="40" t="n">
        <x:v>852.08</x:v>
      </x:c>
      <x:c r="J74" s="40" t="n">
        <x:v>572.86</x:v>
      </x:c>
      <x:c r="K74" s="40" t="n">
        <x:v>382.08</x:v>
      </x:c>
      <x:c r="L74" s="40" t="n">
        <x:v>91.09</x:v>
      </x:c>
      <x:c r="M74" s="40" t="n">
        <x:v>74.83</x:v>
      </x:c>
      <x:c r="N74" s="40" t="n">
        <x:v>54.41</x:v>
      </x:c>
      <x:c r="O74" s="40" t="n">
        <x:v>88.23</x:v>
      </x:c>
      <x:c r="P74" s="40" t="n">
        <x:v>61.19</x:v>
      </x:c>
      <x:c r="Q74" s="40" t="n">
        <x:v>43.11</x:v>
      </x:c>
      <x:c r="R74" s="40" t="n">
        <x:v>37.12</x:v>
      </x:c>
      <x:c r="S74" s="40" t="n">
        <x:v>88.01</x:v>
      </x:c>
      <x:c r="T74" s="40" t="n">
        <x:v>75.91</x:v>
      </x:c>
      <x:c r="U74" s="40" t="n">
        <x:v>63.61</x:v>
      </x:c>
    </x:row>
    <x:row r="75">
      <x:c r="A75" s="20" t="str">
        <x:v>TỔNG CỘNG TÀI SẢN</x:v>
      </x:c>
      <x:c r="B75" s="40" t="n">
        <x:v>701.3</x:v>
      </x:c>
      <x:c r="C75" s="40" t="n">
        <x:v>707.62</x:v>
      </x:c>
      <x:c r="D75" s="40" t="n">
        <x:v>4756.79</x:v>
      </x:c>
      <x:c r="E75" s="40" t="n">
        <x:v>5639.37</x:v>
      </x:c>
      <x:c r="F75" s="40" t="n">
        <x:v>10243.24</x:v>
      </x:c>
      <x:c r="G75" s="40" t="n">
        <x:v>14903.66</x:v>
      </x:c>
      <x:c r="H75" s="40" t="n">
        <x:v>17524.68</x:v>
      </x:c>
      <x:c r="I75" s="40" t="n">
        <x:v>19015.76</x:v>
      </x:c>
      <x:c r="J75" s="40" t="n">
        <x:v>23076.38</x:v>
      </x:c>
      <x:c r="K75" s="40" t="n">
        <x:v>22089.1</x:v>
      </x:c>
      <x:c r="L75" s="40" t="n">
        <x:v>25506.77</x:v>
      </x:c>
      <x:c r="M75" s="40" t="n">
        <x:v>33226.55</x:v>
      </x:c>
      <x:c r="N75" s="40" t="n">
        <x:v>53022.18</x:v>
      </x:c>
      <x:c r="O75" s="40" t="n">
        <x:v>78223.01</x:v>
      </x:c>
      <x:c r="P75" s="40" t="n">
        <x:v>101776.03</x:v>
      </x:c>
      <x:c r="Q75" s="40" t="n">
        <x:v>131511.43</x:v>
      </x:c>
      <x:c r="R75" s="40" t="n">
        <x:v>178236.42</x:v>
      </x:c>
      <x:c r="S75" s="40" t="n">
        <x:v>170335.52</x:v>
      </x:c>
      <x:c r="T75" s="40" t="n">
        <x:v>187782.59</x:v>
      </x:c>
      <x:c r="U75" s="40" t="n">
        <x:v>224489.71</x:v>
      </x:c>
    </x:row>
    <x:row r="76">
      <x:c r="A76" s="20" t="str">
        <x:v>NỢ PHẢI TRẢ</x:v>
      </x:c>
      <x:c r="B76" s="40" t="n">
        <x:v>442.34</x:v>
      </x:c>
      <x:c r="C76" s="40" t="n">
        <x:v>376.81</x:v>
      </x:c>
      <x:c r="D76" s="40" t="n">
        <x:v>1533.36</x:v>
      </x:c>
      <x:c r="E76" s="40" t="n">
        <x:v>1294.1</x:v>
      </x:c>
      <x:c r="F76" s="40" t="n">
        <x:v>5104.61</x:v>
      </x:c>
      <x:c r="G76" s="40" t="n">
        <x:v>8165.67</x:v>
      </x:c>
      <x:c r="H76" s="40" t="n">
        <x:v>9561.05</x:v>
      </x:c>
      <x:c r="I76" s="40" t="n">
        <x:v>10438.21</x:v>
      </x:c>
      <x:c r="J76" s="40" t="n">
        <x:v>13489.42</x:v>
      </x:c>
      <x:c r="K76" s="40" t="n">
        <x:v>10123.76</x:v>
      </x:c>
      <x:c r="L76" s="40" t="n">
        <x:v>11040.06</x:v>
      </x:c>
      <x:c r="M76" s="40" t="n">
        <x:v>13376.29</x:v>
      </x:c>
      <x:c r="N76" s="40" t="n">
        <x:v>20624.6</x:v>
      </x:c>
      <x:c r="O76" s="40" t="n">
        <x:v>37600.06</x:v>
      </x:c>
      <x:c r="P76" s="40" t="n">
        <x:v>53989.39</x:v>
      </x:c>
      <x:c r="Q76" s="40" t="n">
        <x:v>72291.65</x:v>
      </x:c>
      <x:c r="R76" s="40" t="n">
        <x:v>87455.8</x:v>
      </x:c>
      <x:c r="S76" s="40" t="n">
        <x:v>74222.58</x:v>
      </x:c>
      <x:c r="T76" s="40" t="n">
        <x:v>84946.17</x:v>
      </x:c>
      <x:c r="U76" s="40" t="n">
        <x:v>109842.25</x:v>
      </x:c>
    </x:row>
    <x:row r="77">
      <x:c r="A77" s="20" t="str">
        <x:v>Nợ ngắn hạn</x:v>
      </x:c>
      <x:c r="B77" s="40" t="n">
        <x:v>353.39</x:v>
      </x:c>
      <x:c r="C77" s="40" t="n">
        <x:v>306.59</x:v>
      </x:c>
      <x:c r="D77" s="40" t="n">
        <x:v>1268.39</x:v>
      </x:c>
      <x:c r="E77" s="40" t="n">
        <x:v>1256.33</x:v>
      </x:c>
      <x:c r="F77" s="40" t="n">
        <x:v>4565.11</x:v>
      </x:c>
      <x:c r="G77" s="40" t="n">
        <x:v>6136.48</x:v>
      </x:c>
      <x:c r="H77" s="40" t="n">
        <x:v>6646.57</x:v>
      </x:c>
      <x:c r="I77" s="40" t="n">
        <x:v>7362.01</x:v>
      </x:c>
      <x:c r="J77" s="40" t="n">
        <x:v>11142.52</x:v>
      </x:c>
      <x:c r="K77" s="40" t="n">
        <x:v>8966.33</x:v>
      </x:c>
      <x:c r="L77" s="40" t="n">
        <x:v>9992.83</x:v>
      </x:c>
      <x:c r="M77" s="40" t="n">
        <x:v>11985.02</x:v>
      </x:c>
      <x:c r="N77" s="40" t="n">
        <x:v>18519.72</x:v>
      </x:c>
      <x:c r="O77" s="40" t="n">
        <x:v>22636.15</x:v>
      </x:c>
      <x:c r="P77" s="40" t="n">
        <x:v>26984.2</x:v>
      </x:c>
      <x:c r="Q77" s="40" t="n">
        <x:v>51975.22</x:v>
      </x:c>
      <x:c r="R77" s="40" t="n">
        <x:v>73459.32</x:v>
      </x:c>
      <x:c r="S77" s="40" t="n">
        <x:v>62385.39</x:v>
      </x:c>
      <x:c r="T77" s="40" t="n">
        <x:v>71513.49</x:v>
      </x:c>
      <x:c r="U77" s="40" t="n">
        <x:v>75225.24</x:v>
      </x:c>
    </x:row>
    <x:row r="78">
      <x:c r="A78" s="20" t="str">
        <x:v>Phải trả người bán</x:v>
      </x:c>
      <x:c r="B78" s="40" t="n">
        <x:v>89.01</x:v>
      </x:c>
      <x:c r="C78" s="40" t="n">
        <x:v>53.6</x:v>
      </x:c>
      <x:c r="D78" s="40" t="n">
        <x:v>328.71</x:v>
      </x:c>
      <x:c r="E78" s="40" t="n">
        <x:v>295.76</x:v>
      </x:c>
      <x:c r="F78" s="40" t="n">
        <x:v>444.43</x:v>
      </x:c>
      <x:c r="G78" s="40" t="n">
        <x:v>897.91</x:v>
      </x:c>
      <x:c r="H78" s="40" t="n">
        <x:v>941.73</x:v>
      </x:c>
      <x:c r="I78" s="40" t="n">
        <x:v>1520.63</x:v>
      </x:c>
      <x:c r="J78" s="40" t="n">
        <x:v>2313.96</x:v>
      </x:c>
      <x:c r="K78" s="40" t="n">
        <x:v>1927.83</x:v>
      </x:c>
      <x:c r="L78" s="40" t="n">
        <x:v>2638.69</x:v>
      </x:c>
      <x:c r="M78" s="40" t="n">
        <x:v>3733.63</x:v>
      </x:c>
      <x:c r="N78" s="40" t="n">
        <x:v>4226.44</x:v>
      </x:c>
      <x:c r="O78" s="40" t="n">
        <x:v>8706.91</x:v>
      </x:c>
      <x:c r="P78" s="40" t="n">
        <x:v>7507.2</x:v>
      </x:c>
      <x:c r="Q78" s="40" t="n">
        <x:v>10915.75</x:v>
      </x:c>
      <x:c r="R78" s="40" t="n">
        <x:v>23729.14</x:v>
      </x:c>
      <x:c r="S78" s="40" t="n">
        <x:v>11107.16</x:v>
      </x:c>
      <x:c r="T78" s="40" t="n">
        <x:v>12387.5</x:v>
      </x:c>
      <x:c r="U78" s="40" t="n">
        <x:v>14046.84</x:v>
      </x:c>
    </x:row>
    <x:row r="79">
      <x:c r="A79" s="20" t="str">
        <x:v>Người mua trả tiền trước</x:v>
      </x:c>
      <x:c r="B79" s="40" t="n">
        <x:v>0.07</x:v>
      </x:c>
      <x:c r="C79" s="40" t="n">
        <x:v>0.77</x:v>
      </x:c>
      <x:c r="D79" s="40" t="n">
        <x:v>75.21</x:v>
      </x:c>
      <x:c r="E79" s="40" t="n">
        <x:v>225.25</x:v>
      </x:c>
      <x:c r="F79" s="40" t="n">
        <x:v>53.2</x:v>
      </x:c>
      <x:c r="G79" s="40" t="n">
        <x:v>117.42</x:v>
      </x:c>
      <x:c r="H79" s="40" t="n">
        <x:v>39.92</x:v>
      </x:c>
      <x:c r="I79" s="40" t="n">
        <x:v>187.6</x:v>
      </x:c>
      <x:c r="J79" s="40" t="n">
        <x:v>79.68</x:v>
      </x:c>
      <x:c r="K79" s="40" t="n">
        <x:v>158.91</x:v>
      </x:c>
      <x:c r="L79" s="40" t="n">
        <x:v>50.11</x:v>
      </x:c>
      <x:c r="M79" s="40" t="n">
        <x:v>1036.12</x:v>
      </x:c>
      <x:c r="N79" s="40" t="n">
        <x:v>824.28</x:v>
      </x:c>
      <x:c r="O79" s="40" t="n">
        <x:v>361.44</x:v>
      </x:c>
      <x:c r="P79" s="40" t="n">
        <x:v>408.69</x:v>
      </x:c>
      <x:c r="Q79" s="40" t="n">
        <x:v>1257.27</x:v>
      </x:c>
      <x:c r="R79" s="40" t="n">
        <x:v>788</x:v>
      </x:c>
      <x:c r="S79" s="40" t="n">
        <x:v>860.79</x:v>
      </x:c>
      <x:c r="T79" s="40" t="n">
        <x:v>741.73</x:v>
      </x:c>
      <x:c r="U79" s="40" t="n">
        <x:v>739.18</x:v>
      </x:c>
    </x:row>
    <x:row r="80">
      <x:c r="A80" s="20" t="str">
        <x:v>Thuế và các khoản phải trả Nhà nước</x:v>
      </x:c>
      <x:c r="B80" s="40" t="n">
        <x:v>2.06</x:v>
      </x:c>
      <x:c r="C80" s="40" t="n">
        <x:v>2.85</x:v>
      </x:c>
      <x:c r="D80" s="40" t="n">
        <x:v>113.94</x:v>
      </x:c>
      <x:c r="E80" s="40" t="n">
        <x:v>83.38</x:v>
      </x:c>
      <x:c r="F80" s="40" t="n">
        <x:v>295.24</x:v>
      </x:c>
      <x:c r="G80" s="40" t="n">
        <x:v>286.65</x:v>
      </x:c>
      <x:c r="H80" s="40" t="n">
        <x:v>245.56</x:v>
      </x:c>
      <x:c r="I80" s="40" t="n">
        <x:v>209.93</x:v>
      </x:c>
      <x:c r="J80" s="40" t="n">
        <x:v>387.85</x:v>
      </x:c>
      <x:c r="K80" s="40" t="n">
        <x:v>463.7</x:v>
      </x:c>
      <x:c r="L80" s="40" t="n">
        <x:v>398.53</x:v>
      </x:c>
      <x:c r="M80" s="40" t="n">
        <x:v>744.42</x:v>
      </x:c>
      <x:c r="N80" s="40" t="n">
        <x:v>378.25</x:v>
      </x:c>
      <x:c r="O80" s="40" t="n">
        <x:v>481.51</x:v>
      </x:c>
      <x:c r="P80" s="40" t="n">
        <x:v>478.43</x:v>
      </x:c>
      <x:c r="Q80" s="40" t="n">
        <x:v>548.58</x:v>
      </x:c>
      <x:c r="R80" s="40" t="n">
        <x:v>796.02</x:v>
      </x:c>
      <x:c r="S80" s="40" t="n">
        <x:v>648.41</x:v>
      </x:c>
      <x:c r="T80" s="40" t="n">
        <x:v>945.4</x:v>
      </x:c>
      <x:c r="U80" s="40" t="n">
        <x:v>1743.41</x:v>
      </x:c>
    </x:row>
    <x:row r="81">
      <x:c r="A81" s="20" t="str">
        <x:v>Phải trả người lao động</x:v>
      </x:c>
      <x:c r="B81" s="40" t="n">
        <x:v>0.62</x:v>
      </x:c>
      <x:c r="C81" s="40" t="n">
        <x:v>1.57</x:v>
      </x:c>
      <x:c r="D81" s="40" t="n">
        <x:v>14.74</x:v>
      </x:c>
      <x:c r="E81" s="40" t="n">
        <x:v>18.66</x:v>
      </x:c>
      <x:c r="F81" s="40" t="n">
        <x:v>24.47</x:v>
      </x:c>
      <x:c r="G81" s="40" t="n">
        <x:v>40.57</x:v>
      </x:c>
      <x:c r="H81" s="40" t="n">
        <x:v>49.33</x:v>
      </x:c>
      <x:c r="I81" s="40" t="n">
        <x:v>95.44</x:v>
      </x:c>
      <x:c r="J81" s="40" t="n">
        <x:v>122.13</x:v>
      </x:c>
      <x:c r="K81" s="40" t="n">
        <x:v>158.7</x:v>
      </x:c>
      <x:c r="L81" s="40" t="n">
        <x:v>212.63</x:v>
      </x:c>
      <x:c r="M81" s="40" t="n">
        <x:v>262.35</x:v>
      </x:c>
      <x:c r="N81" s="40" t="n">
        <x:v>294.64</x:v>
      </x:c>
      <x:c r="O81" s="40" t="n">
        <x:v>252.29</x:v>
      </x:c>
      <x:c r="P81" s="40" t="n">
        <x:v>247.94</x:v>
      </x:c>
      <x:c r="Q81" s="40" t="n">
        <x:v>313.1</x:v>
      </x:c>
      <x:c r="R81" s="40" t="n">
        <x:v>816.46</x:v>
      </x:c>
      <x:c r="S81" s="40" t="n">
        <x:v>306.21</x:v>
      </x:c>
      <x:c r="T81" s="40" t="n">
        <x:v>403.39</x:v>
      </x:c>
      <x:c r="U81" s="40" t="n">
        <x:v>890.89</x:v>
      </x:c>
    </x:row>
    <x:row r="82">
      <x:c r="A82" s="20" t="str">
        <x:v>Chi phí phải trả</x:v>
      </x:c>
      <x:c r="B82" s="40" t="n">
        <x:v>0</x:v>
      </x:c>
      <x:c r="C82" s="40" t="n">
        <x:v>0.2</x:v>
      </x:c>
      <x:c r="D82" s="40" t="n">
        <x:v>13.72</x:v>
      </x:c>
      <x:c r="E82" s="40" t="n">
        <x:v>19.2</x:v>
      </x:c>
      <x:c r="F82" s="40" t="n">
        <x:v>55.61</x:v>
      </x:c>
      <x:c r="G82" s="40" t="n">
        <x:v>161.53</x:v>
      </x:c>
      <x:c r="H82" s="40" t="n">
        <x:v>328.31</x:v>
      </x:c>
      <x:c r="I82" s="40" t="n">
        <x:v>332.8</x:v>
      </x:c>
      <x:c r="J82" s="40" t="n">
        <x:v>345.45</x:v>
      </x:c>
      <x:c r="K82" s="40" t="n">
        <x:v>152.56</x:v>
      </x:c>
      <x:c r="L82" s="40" t="n">
        <x:v>106.76</x:v>
      </x:c>
      <x:c r="M82" s="40" t="n">
        <x:v>159.61</x:v>
      </x:c>
      <x:c r="N82" s="40" t="n">
        <x:v>308.76</x:v>
      </x:c>
      <x:c r="O82" s="40" t="n">
        <x:v>261.63</x:v>
      </x:c>
      <x:c r="P82" s="40" t="n">
        <x:v>429.78</x:v>
      </x:c>
      <x:c r="Q82" s="40" t="n">
        <x:v>640.13</x:v>
      </x:c>
      <x:c r="R82" s="40" t="n">
        <x:v>772.62</x:v>
      </x:c>
      <x:c r="S82" s="40" t="n">
        <x:v>460.51</x:v>
      </x:c>
      <x:c r="T82" s="40" t="n">
        <x:v>477.1</x:v>
      </x:c>
      <x:c r="U82" s="40" t="n">
        <x:v>682.11</x:v>
      </x:c>
    </x:row>
    <x:row r="83">
      <x:c r="A83" s="20" t="str">
        <x:v>Phải trả nội bộ</x:v>
      </x:c>
      <x:c r="B83" s="40" t="n">
        <x:v>0</x:v>
      </x:c>
      <x:c r="C83" s="40" t="n">
        <x:v>0.01</x:v>
      </x:c>
      <x:c r="D83" s="40" t="n">
        <x:v>0</x:v>
      </x:c>
      <x:c r="E83" s="40" t="n">
        <x:v>0</x:v>
      </x:c>
      <x:c r="F83" s="40" t="n">
        <x:v>0</x:v>
      </x:c>
      <x:c r="G83" s="40" t="n">
        <x:v>0</x:v>
      </x:c>
      <x:c r="H83" s="40" t="n">
        <x:v>0</x:v>
      </x:c>
      <x:c r="I83" s="40" t="n">
        <x:v>0</x:v>
      </x:c>
      <x:c r="J83" s="40" t="n">
        <x:v>0</x:v>
      </x:c>
      <x:c r="K83" s="40" t="n">
        <x:v>0</x:v>
      </x:c>
      <x:c r="L83" s="40" t="n">
        <x:v>0</x:v>
      </x:c>
      <x:c r="M83" s="40" t="n">
        <x:v>0</x:v>
      </x:c>
      <x:c r="N83" s="40" t="n">
        <x:v>0</x:v>
      </x:c>
      <x:c r="O83" s="40" t="n">
        <x:v>0</x:v>
      </x:c>
      <x:c r="P83" s="40" t="n">
        <x:v>0</x:v>
      </x:c>
      <x:c r="Q83" s="40" t="n">
        <x:v>0</x:v>
      </x:c>
      <x:c r="R83" s="40" t="n">
        <x:v>0</x:v>
      </x:c>
      <x:c r="S83" s="40" t="n">
        <x:v>0</x:v>
      </x:c>
      <x:c r="T83" s="40" t="n">
        <x:v>0</x:v>
      </x:c>
      <x:c r="U83" s="40" t="n">
        <x:v>0</x:v>
      </x:c>
    </x:row>
    <x:row r="84">
      <x:c r="A84" s="20" t="str">
        <x:v>Phải trả về xây dựng cơ bản</x:v>
      </x:c>
      <x:c r="B84" s="40" t="n">
        <x:v>0</x:v>
      </x:c>
      <x:c r="C84" s="40" t="n">
        <x:v>0</x:v>
      </x:c>
      <x:c r="D84" s="40" t="n">
        <x:v>0</x:v>
      </x:c>
      <x:c r="E84" s="40" t="n">
        <x:v>0</x:v>
      </x:c>
      <x:c r="F84" s="40" t="n">
        <x:v>0</x:v>
      </x:c>
      <x:c r="G84" s="40" t="n">
        <x:v>0</x:v>
      </x:c>
      <x:c r="H84" s="40" t="n">
        <x:v>0</x:v>
      </x:c>
      <x:c r="I84" s="40" t="n">
        <x:v>0</x:v>
      </x:c>
      <x:c r="J84" s="40" t="n">
        <x:v>0</x:v>
      </x:c>
      <x:c r="K84" s="40" t="n">
        <x:v>0</x:v>
      </x:c>
      <x:c r="L84" s="40" t="n">
        <x:v>0</x:v>
      </x:c>
      <x:c r="M84" s="40" t="n">
        <x:v>0</x:v>
      </x:c>
      <x:c r="N84" s="40" t="n">
        <x:v>0</x:v>
      </x:c>
      <x:c r="O84" s="40" t="n">
        <x:v>0</x:v>
      </x:c>
      <x:c r="P84" s="40" t="n">
        <x:v>0</x:v>
      </x:c>
      <x:c r="Q84" s="40" t="n">
        <x:v>0</x:v>
      </x:c>
      <x:c r="R84" s="40" t="n">
        <x:v>0</x:v>
      </x:c>
      <x:c r="S84" s="40" t="n">
        <x:v>0</x:v>
      </x:c>
      <x:c r="T84" s="40" t="n">
        <x:v>0</x:v>
      </x:c>
      <x:c r="U84" s="40" t="n">
        <x:v>0</x:v>
      </x:c>
    </x:row>
    <x:row r="85">
      <x:c r="A85" s="20" t="str">
        <x:v>Doanh thu chưa thực hiện ngắn hạn</x:v>
      </x:c>
      <x:c r="B85" s="40" t="n">
        <x:v>0</x:v>
      </x:c>
      <x:c r="C85" s="40" t="n">
        <x:v>0</x:v>
      </x:c>
      <x:c r="D85" s="40" t="n">
        <x:v>0</x:v>
      </x:c>
      <x:c r="E85" s="40" t="n">
        <x:v>0</x:v>
      </x:c>
      <x:c r="F85" s="40" t="n">
        <x:v>0</x:v>
      </x:c>
      <x:c r="G85" s="40" t="n">
        <x:v>0</x:v>
      </x:c>
      <x:c r="H85" s="40" t="n">
        <x:v>0</x:v>
      </x:c>
      <x:c r="I85" s="40" t="n">
        <x:v>0</x:v>
      </x:c>
      <x:c r="J85" s="40" t="n">
        <x:v>0</x:v>
      </x:c>
      <x:c r="K85" s="40" t="n">
        <x:v>31.66</x:v>
      </x:c>
      <x:c r="L85" s="40" t="n">
        <x:v>14.31</x:v>
      </x:c>
      <x:c r="M85" s="40" t="n">
        <x:v>5.43</x:v>
      </x:c>
      <x:c r="N85" s="40" t="n">
        <x:v>2.86</x:v>
      </x:c>
      <x:c r="O85" s="40" t="n">
        <x:v>9.93</x:v>
      </x:c>
      <x:c r="P85" s="40" t="n">
        <x:v>27.41</x:v>
      </x:c>
      <x:c r="Q85" s="40" t="n">
        <x:v>34.56</x:v>
      </x:c>
      <x:c r="R85" s="40" t="n">
        <x:v>16.95</x:v>
      </x:c>
      <x:c r="S85" s="40" t="n">
        <x:v>16.97</x:v>
      </x:c>
      <x:c r="T85" s="40" t="n">
        <x:v>9.98</x:v>
      </x:c>
      <x:c r="U85" s="40" t="n">
        <x:v>11.06</x:v>
      </x:c>
    </x:row>
    <x:row r="86">
      <x:c r="A86" s="20" t="str">
        <x:v>Phải trả khác</x:v>
      </x:c>
      <x:c r="B86" s="40" t="n">
        <x:v>0</x:v>
      </x:c>
      <x:c r="C86" s="40" t="n">
        <x:v>0</x:v>
      </x:c>
      <x:c r="D86" s="40" t="n">
        <x:v>68.93</x:v>
      </x:c>
      <x:c r="E86" s="40" t="n">
        <x:v>25.73</x:v>
      </x:c>
      <x:c r="F86" s="40" t="n">
        <x:v>33.87</x:v>
      </x:c>
      <x:c r="G86" s="40" t="n">
        <x:v>509.64</x:v>
      </x:c>
      <x:c r="H86" s="40" t="n">
        <x:v>401.19</x:v>
      </x:c>
      <x:c r="I86" s="40" t="n">
        <x:v>105.79</x:v>
      </x:c>
      <x:c r="J86" s="40" t="n">
        <x:v>2045.82</x:v>
      </x:c>
      <x:c r="K86" s="40" t="n">
        <x:v>104.24</x:v>
      </x:c>
      <x:c r="L86" s="40" t="n">
        <x:v>95.88</x:v>
      </x:c>
      <x:c r="M86" s="40" t="n">
        <x:v>140.6</x:v>
      </x:c>
      <x:c r="N86" s="40" t="n">
        <x:v>442.14</x:v>
      </x:c>
      <x:c r="O86" s="40" t="n">
        <x:v>300.07</x:v>
      </x:c>
      <x:c r="P86" s="40" t="n">
        <x:v>237.39</x:v>
      </x:c>
      <x:c r="Q86" s="40" t="n">
        <x:v>328.06</x:v>
      </x:c>
      <x:c r="R86" s="40" t="n">
        <x:v>1047.16</x:v>
      </x:c>
      <x:c r="S86" s="40" t="n">
        <x:v>418.51</x:v>
      </x:c>
      <x:c r="T86" s="40" t="n">
        <x:v>182.97</x:v>
      </x:c>
      <x:c r="U86" s="40" t="n">
        <x:v>188.08</x:v>
      </x:c>
    </x:row>
    <x:row r="87">
      <x:c r="A87" s="20" t="str">
        <x:v>Vay ngắn hạn</x:v>
      </x:c>
      <x:c r="B87" s="40" t="n">
        <x:v>261.64</x:v>
      </x:c>
      <x:c r="C87" s="40" t="n">
        <x:v>247.58</x:v>
      </x:c>
      <x:c r="D87" s="40" t="n">
        <x:v>653.13</x:v>
      </x:c>
      <x:c r="E87" s="40" t="n">
        <x:v>588.33</x:v>
      </x:c>
      <x:c r="F87" s="40" t="n">
        <x:v>3648.1</x:v>
      </x:c>
      <x:c r="G87" s="40" t="n">
        <x:v>4021.63</x:v>
      </x:c>
      <x:c r="H87" s="40" t="n">
        <x:v>4555.17</x:v>
      </x:c>
      <x:c r="I87" s="40" t="n">
        <x:v>4850.25</x:v>
      </x:c>
      <x:c r="J87" s="40" t="n">
        <x:v>5743.56</x:v>
      </x:c>
      <x:c r="K87" s="40" t="n">
        <x:v>5736.98</x:v>
      </x:c>
      <x:c r="L87" s="40" t="n">
        <x:v>6116.82</x:v>
      </x:c>
      <x:c r="M87" s="40" t="n">
        <x:v>5488.17</x:v>
      </x:c>
      <x:c r="N87" s="40" t="n">
        <x:v>11328.52</x:v>
      </x:c>
      <x:c r="O87" s="40" t="n">
        <x:v>11494.72</x:v>
      </x:c>
      <x:c r="P87" s="40" t="n">
        <x:v>16837.65</x:v>
      </x:c>
      <x:c r="Q87" s="40" t="n">
        <x:v>36798.47</x:v>
      </x:c>
      <x:c r="R87" s="40" t="n">
        <x:v>43747.64</x:v>
      </x:c>
      <x:c r="S87" s="40" t="n">
        <x:v>46748.67</x:v>
      </x:c>
      <x:c r="T87" s="40" t="n">
        <x:v>54981.88</x:v>
      </x:c>
      <x:c r="U87" s="40" t="n">
        <x:v>55882.69</x:v>
      </x:c>
    </x:row>
    <x:row r="88">
      <x:c r="A88" s="20" t="str">
        <x:v>Dự phòng các khoản phải trả ngắn hạn</x:v>
      </x:c>
      <x:c r="B88" s="40" t="n">
        <x:v>0</x:v>
      </x:c>
      <x:c r="C88" s="40" t="n">
        <x:v>0</x:v>
      </x:c>
      <x:c r="D88" s="40" t="n">
        <x:v>0</x:v>
      </x:c>
      <x:c r="E88" s="40" t="n">
        <x:v>0</x:v>
      </x:c>
      <x:c r="F88" s="40" t="n">
        <x:v>10.2</x:v>
      </x:c>
      <x:c r="G88" s="40" t="n">
        <x:v>14.18</x:v>
      </x:c>
      <x:c r="H88" s="40" t="n">
        <x:v>11.58</x:v>
      </x:c>
      <x:c r="I88" s="40" t="n">
        <x:v>11.21</x:v>
      </x:c>
      <x:c r="J88" s="40" t="n">
        <x:v>13.21</x:v>
      </x:c>
      <x:c r="K88" s="40" t="n">
        <x:v>17.17</x:v>
      </x:c>
      <x:c r="L88" s="40" t="n">
        <x:v>9.75</x:v>
      </x:c>
      <x:c r="M88" s="40" t="n">
        <x:v>14.92</x:v>
      </x:c>
      <x:c r="N88" s="40" t="n">
        <x:v>8.15</x:v>
      </x:c>
      <x:c r="O88" s="40" t="n">
        <x:v>6.24</x:v>
      </x:c>
      <x:c r="P88" s="40" t="n">
        <x:v>3.11</x:v>
      </x:c>
      <x:c r="Q88" s="40" t="n">
        <x:v>5.85</x:v>
      </x:c>
      <x:c r="R88" s="40" t="n">
        <x:v>4.76</x:v>
      </x:c>
      <x:c r="S88" s="40" t="n">
        <x:v>5.2</x:v>
      </x:c>
      <x:c r="T88" s="40" t="n">
        <x:v>8.05</x:v>
      </x:c>
      <x:c r="U88" s="40" t="n">
        <x:v>13.67</x:v>
      </x:c>
    </x:row>
    <x:row r="89">
      <x:c r="A89" s="20" t="str">
        <x:v>Quỹ khen thưởng, phúc lợi</x:v>
      </x:c>
      <x:c r="B89" s="40" t="n">
        <x:v>0</x:v>
      </x:c>
      <x:c r="C89" s="40" t="n">
        <x:v>0.32</x:v>
      </x:c>
      <x:c r="D89" s="40" t="n">
        <x:v>21.05</x:v>
      </x:c>
      <x:c r="E89" s="40" t="n">
        <x:v>40.41</x:v>
      </x:c>
      <x:c r="F89" s="40" t="n">
        <x:v>73.68</x:v>
      </x:c>
      <x:c r="G89" s="40" t="n">
        <x:v>86.96</x:v>
      </x:c>
      <x:c r="H89" s="40" t="n">
        <x:v>73.79</x:v>
      </x:c>
      <x:c r="I89" s="40" t="n">
        <x:v>48.35</x:v>
      </x:c>
      <x:c r="J89" s="40" t="n">
        <x:v>90.86</x:v>
      </x:c>
      <x:c r="K89" s="40" t="n">
        <x:v>214.57</x:v>
      </x:c>
      <x:c r="L89" s="40" t="n">
        <x:v>349.36</x:v>
      </x:c>
      <x:c r="M89" s="40" t="n">
        <x:v>399.76</x:v>
      </x:c>
      <x:c r="N89" s="40" t="n">
        <x:v>705.69</x:v>
      </x:c>
      <x:c r="O89" s="40" t="n">
        <x:v>761.4</x:v>
      </x:c>
      <x:c r="P89" s="40" t="n">
        <x:v>806.6</x:v>
      </x:c>
      <x:c r="Q89" s="40" t="n">
        <x:v>1133.45</x:v>
      </x:c>
      <x:c r="R89" s="40" t="n">
        <x:v>1740.57</x:v>
      </x:c>
      <x:c r="S89" s="40" t="n">
        <x:v>1812.96</x:v>
      </x:c>
      <x:c r="T89" s="40" t="n">
        <x:v>1375.48</x:v>
      </x:c>
      <x:c r="U89" s="40" t="n">
        <x:v>1027.31</x:v>
      </x:c>
    </x:row>
    <x:row r="90">
      <x:c r="A90" s="20" t="str">
        <x:v>Quỹ bình ổn giá</x:v>
      </x:c>
      <x:c r="B90" s="40" t="n">
        <x:v>0</x:v>
      </x:c>
      <x:c r="C90" s="40" t="n">
        <x:v>0</x:v>
      </x:c>
      <x:c r="D90" s="40" t="n">
        <x:v>0</x:v>
      </x:c>
      <x:c r="E90" s="40" t="n">
        <x:v>0</x:v>
      </x:c>
      <x:c r="F90" s="40" t="n">
        <x:v>0</x:v>
      </x:c>
      <x:c r="G90" s="40" t="n">
        <x:v>0</x:v>
      </x:c>
      <x:c r="H90" s="40" t="n">
        <x:v>0</x:v>
      </x:c>
      <x:c r="I90" s="40" t="n">
        <x:v>0</x:v>
      </x:c>
      <x:c r="J90" s="40" t="n">
        <x:v>0</x:v>
      </x:c>
      <x:c r="K90" s="40" t="n">
        <x:v>0</x:v>
      </x:c>
      <x:c r="L90" s="40" t="n">
        <x:v>0</x:v>
      </x:c>
      <x:c r="M90" s="40" t="n">
        <x:v>0</x:v>
      </x:c>
      <x:c r="N90" s="40" t="n">
        <x:v>0</x:v>
      </x:c>
      <x:c r="O90" s="40" t="n">
        <x:v>0</x:v>
      </x:c>
      <x:c r="P90" s="40" t="n">
        <x:v>0</x:v>
      </x:c>
      <x:c r="Q90" s="40" t="n">
        <x:v>0</x:v>
      </x:c>
      <x:c r="R90" s="40" t="n">
        <x:v>0</x:v>
      </x:c>
      <x:c r="S90" s="40" t="n">
        <x:v>0</x:v>
      </x:c>
      <x:c r="T90" s="40" t="n">
        <x:v>0</x:v>
      </x:c>
      <x:c r="U90" s="40" t="n">
        <x:v>0</x:v>
      </x:c>
    </x:row>
    <x:row r="91">
      <x:c r="A91" s="20" t="str">
        <x:v>Giao dịch mua bán lại trái phiếu chính phủ</x:v>
      </x:c>
      <x:c r="B91" s="40" t="n">
        <x:v>0</x:v>
      </x:c>
      <x:c r="C91" s="40" t="n">
        <x:v>0</x:v>
      </x:c>
      <x:c r="D91" s="40" t="n">
        <x:v>0</x:v>
      </x:c>
      <x:c r="E91" s="40" t="n">
        <x:v>0</x:v>
      </x:c>
      <x:c r="F91" s="40" t="n">
        <x:v>0</x:v>
      </x:c>
      <x:c r="G91" s="40" t="n">
        <x:v>0</x:v>
      </x:c>
      <x:c r="H91" s="40" t="n">
        <x:v>0</x:v>
      </x:c>
      <x:c r="I91" s="40" t="n">
        <x:v>0</x:v>
      </x:c>
      <x:c r="J91" s="40" t="n">
        <x:v>0</x:v>
      </x:c>
      <x:c r="K91" s="40" t="n">
        <x:v>0</x:v>
      </x:c>
      <x:c r="L91" s="40" t="n">
        <x:v>0</x:v>
      </x:c>
      <x:c r="M91" s="40" t="n">
        <x:v>0</x:v>
      </x:c>
      <x:c r="N91" s="40" t="n">
        <x:v>0</x:v>
      </x:c>
      <x:c r="O91" s="40" t="n">
        <x:v>0</x:v>
      </x:c>
      <x:c r="P91" s="40" t="n">
        <x:v>0</x:v>
      </x:c>
      <x:c r="Q91" s="40" t="n">
        <x:v>0</x:v>
      </x:c>
      <x:c r="R91" s="40" t="n">
        <x:v>0</x:v>
      </x:c>
      <x:c r="S91" s="40" t="n">
        <x:v>0</x:v>
      </x:c>
      <x:c r="T91" s="40" t="n">
        <x:v>0</x:v>
      </x:c>
      <x:c r="U91" s="40" t="n">
        <x:v>0</x:v>
      </x:c>
    </x:row>
    <x:row r="92">
      <x:c r="A92" s="20" t="str">
        <x:v>Nợ dài hạn</x:v>
      </x:c>
      <x:c r="B92" s="40" t="n">
        <x:v>88.95</x:v>
      </x:c>
      <x:c r="C92" s="40" t="n">
        <x:v>70.21</x:v>
      </x:c>
      <x:c r="D92" s="40" t="n">
        <x:v>264.98</x:v>
      </x:c>
      <x:c r="E92" s="40" t="n">
        <x:v>37.77</x:v>
      </x:c>
      <x:c r="F92" s="40" t="n">
        <x:v>539.49</x:v>
      </x:c>
      <x:c r="G92" s="40" t="n">
        <x:v>2029.19</x:v>
      </x:c>
      <x:c r="H92" s="40" t="n">
        <x:v>2914.49</x:v>
      </x:c>
      <x:c r="I92" s="40" t="n">
        <x:v>3076.2</x:v>
      </x:c>
      <x:c r="J92" s="40" t="n">
        <x:v>2346.9</x:v>
      </x:c>
      <x:c r="K92" s="40" t="n">
        <x:v>1157.43</x:v>
      </x:c>
      <x:c r="L92" s="40" t="n">
        <x:v>1047.23</x:v>
      </x:c>
      <x:c r="M92" s="40" t="n">
        <x:v>1391.27</x:v>
      </x:c>
      <x:c r="N92" s="40" t="n">
        <x:v>2104.88</x:v>
      </x:c>
      <x:c r="O92" s="40" t="n">
        <x:v>14963.91</x:v>
      </x:c>
      <x:c r="P92" s="40" t="n">
        <x:v>27005.2</x:v>
      </x:c>
      <x:c r="Q92" s="40" t="n">
        <x:v>20316.43</x:v>
      </x:c>
      <x:c r="R92" s="40" t="n">
        <x:v>13996.48</x:v>
      </x:c>
      <x:c r="S92" s="40" t="n">
        <x:v>11837.19</x:v>
      </x:c>
      <x:c r="T92" s="40" t="n">
        <x:v>13432.67</x:v>
      </x:c>
      <x:c r="U92" s="40" t="n">
        <x:v>34617.01</x:v>
      </x:c>
    </x:row>
    <x:row r="93">
      <x:c r="A93" s="20" t="str">
        <x:v>Phải trả nhà cung cấp dài hạn</x:v>
      </x:c>
      <x:c r="B93" s="40" t="n">
        <x:v>0</x:v>
      </x:c>
      <x:c r="C93" s="40" t="n">
        <x:v>0</x:v>
      </x:c>
      <x:c r="D93" s="40" t="n">
        <x:v>0</x:v>
      </x:c>
      <x:c r="E93" s="40" t="n">
        <x:v>0</x:v>
      </x:c>
      <x:c r="F93" s="40" t="n">
        <x:v>0</x:v>
      </x:c>
      <x:c r="G93" s="40" t="n">
        <x:v>0</x:v>
      </x:c>
      <x:c r="H93" s="40" t="n">
        <x:v>0</x:v>
      </x:c>
      <x:c r="I93" s="40" t="n">
        <x:v>0</x:v>
      </x:c>
      <x:c r="J93" s="40" t="n">
        <x:v>0</x:v>
      </x:c>
      <x:c r="K93" s="40" t="n">
        <x:v>0</x:v>
      </x:c>
      <x:c r="L93" s="40" t="n">
        <x:v>0</x:v>
      </x:c>
      <x:c r="M93" s="40" t="n">
        <x:v>0</x:v>
      </x:c>
      <x:c r="N93" s="40" t="n">
        <x:v>0</x:v>
      </x:c>
      <x:c r="O93" s="40" t="n">
        <x:v>1647.09</x:v>
      </x:c>
      <x:c r="P93" s="40" t="n">
        <x:v>6652.49</x:v>
      </x:c>
      <x:c r="Q93" s="40" t="n">
        <x:v>2637.99</x:v>
      </x:c>
      <x:c r="R93" s="40" t="n">
        <x:v>0</x:v>
      </x:c>
      <x:c r="S93" s="40" t="n">
        <x:v>0</x:v>
      </x:c>
      <x:c r="T93" s="40" t="n">
        <x:v>2324.29</x:v>
      </x:c>
      <x:c r="U93" s="40" t="n">
        <x:v>6283.63</x:v>
      </x:c>
    </x:row>
    <x:row r="94">
      <x:c r="A94" s="20" t="str">
        <x:v>Người mua trả tiền trước dài hạn</x:v>
      </x:c>
      <x:c r="B94" s="40" t="n">
        <x:v>0</x:v>
      </x:c>
      <x:c r="C94" s="40" t="n">
        <x:v>0</x:v>
      </x:c>
      <x:c r="D94" s="40" t="n">
        <x:v>0</x:v>
      </x:c>
      <x:c r="E94" s="40" t="n">
        <x:v>0</x:v>
      </x:c>
      <x:c r="F94" s="40" t="n">
        <x:v>0</x:v>
      </x:c>
      <x:c r="G94" s="40" t="n">
        <x:v>0</x:v>
      </x:c>
      <x:c r="H94" s="40" t="n">
        <x:v>0</x:v>
      </x:c>
      <x:c r="I94" s="40" t="n">
        <x:v>0</x:v>
      </x:c>
      <x:c r="J94" s="40" t="n">
        <x:v>0</x:v>
      </x:c>
      <x:c r="K94" s="40" t="n">
        <x:v>0</x:v>
      </x:c>
      <x:c r="L94" s="40" t="n">
        <x:v>0</x:v>
      </x:c>
      <x:c r="M94" s="40" t="n">
        <x:v>0</x:v>
      </x:c>
      <x:c r="N94" s="40" t="n">
        <x:v>0</x:v>
      </x:c>
      <x:c r="O94" s="40" t="n">
        <x:v>0</x:v>
      </x:c>
      <x:c r="P94" s="40" t="n">
        <x:v>0</x:v>
      </x:c>
      <x:c r="Q94" s="40" t="n">
        <x:v>0</x:v>
      </x:c>
      <x:c r="R94" s="40" t="n">
        <x:v>0</x:v>
      </x:c>
      <x:c r="S94" s="40" t="n">
        <x:v>0</x:v>
      </x:c>
      <x:c r="T94" s="40" t="n">
        <x:v>0</x:v>
      </x:c>
      <x:c r="U94" s="40" t="n">
        <x:v>0</x:v>
      </x:c>
    </x:row>
    <x:row r="95">
      <x:c r="A95" s="20" t="str">
        <x:v>Chi phí phải trả dài hạn</x:v>
      </x:c>
      <x:c r="B95" s="40" t="n">
        <x:v>0</x:v>
      </x:c>
      <x:c r="C95" s="40" t="n">
        <x:v>0</x:v>
      </x:c>
      <x:c r="D95" s="40" t="n">
        <x:v>0</x:v>
      </x:c>
      <x:c r="E95" s="40" t="n">
        <x:v>0</x:v>
      </x:c>
      <x:c r="F95" s="40" t="n">
        <x:v>0</x:v>
      </x:c>
      <x:c r="G95" s="40" t="n">
        <x:v>0</x:v>
      </x:c>
      <x:c r="H95" s="40" t="n">
        <x:v>0</x:v>
      </x:c>
      <x:c r="I95" s="40" t="n">
        <x:v>0</x:v>
      </x:c>
      <x:c r="J95" s="40" t="n">
        <x:v>0</x:v>
      </x:c>
      <x:c r="K95" s="40" t="n">
        <x:v>50.45</x:v>
      </x:c>
      <x:c r="L95" s="40" t="n">
        <x:v>181.52</x:v>
      </x:c>
      <x:c r="M95" s="40" t="n">
        <x:v>280.77</x:v>
      </x:c>
      <x:c r="N95" s="40" t="n">
        <x:v>386.45</x:v>
      </x:c>
      <x:c r="O95" s="40" t="n">
        <x:v>451.1</x:v>
      </x:c>
      <x:c r="P95" s="40" t="n">
        <x:v>427.33</x:v>
      </x:c>
      <x:c r="Q95" s="40" t="n">
        <x:v>223.66</x:v>
      </x:c>
      <x:c r="R95" s="40" t="n">
        <x:v>410.41</x:v>
      </x:c>
      <x:c r="S95" s="40" t="n">
        <x:v>531.62</x:v>
      </x:c>
      <x:c r="T95" s="40" t="n">
        <x:v>610.55</x:v>
      </x:c>
      <x:c r="U95" s="40" t="n">
        <x:v>1143.69</x:v>
      </x:c>
    </x:row>
    <x:row r="96">
      <x:c r="A96" s="20" t="str">
        <x:v>Phải trả nội bộ về vốn kinh doanh</x:v>
      </x:c>
      <x:c r="B96" s="40" t="n">
        <x:v>0</x:v>
      </x:c>
      <x:c r="C96" s="40" t="n">
        <x:v>0</x:v>
      </x:c>
      <x:c r="D96" s="40" t="n">
        <x:v>0</x:v>
      </x:c>
      <x:c r="E96" s="40" t="n">
        <x:v>0</x:v>
      </x:c>
      <x:c r="F96" s="40" t="n">
        <x:v>0</x:v>
      </x:c>
      <x:c r="G96" s="40" t="n">
        <x:v>0</x:v>
      </x:c>
      <x:c r="H96" s="40" t="n">
        <x:v>0</x:v>
      </x:c>
      <x:c r="I96" s="40" t="n">
        <x:v>0</x:v>
      </x:c>
      <x:c r="J96" s="40" t="n">
        <x:v>0</x:v>
      </x:c>
      <x:c r="K96" s="40" t="n">
        <x:v>0</x:v>
      </x:c>
      <x:c r="L96" s="40" t="n">
        <x:v>0</x:v>
      </x:c>
      <x:c r="M96" s="40" t="n">
        <x:v>0</x:v>
      </x:c>
      <x:c r="N96" s="40" t="n">
        <x:v>0</x:v>
      </x:c>
      <x:c r="O96" s="40" t="n">
        <x:v>0</x:v>
      </x:c>
      <x:c r="P96" s="40" t="n">
        <x:v>0</x:v>
      </x:c>
      <x:c r="Q96" s="40" t="n">
        <x:v>0</x:v>
      </x:c>
      <x:c r="R96" s="40" t="n">
        <x:v>0</x:v>
      </x:c>
      <x:c r="S96" s="40" t="n">
        <x:v>0</x:v>
      </x:c>
      <x:c r="T96" s="40" t="n">
        <x:v>0</x:v>
      </x:c>
      <x:c r="U96" s="40" t="n">
        <x:v>0</x:v>
      </x:c>
    </x:row>
    <x:row r="97">
      <x:c r="A97" s="20" t="str">
        <x:v>Phải trả nội bộ dài hạn</x:v>
      </x:c>
      <x:c r="B97" s="40" t="n">
        <x:v>0</x:v>
      </x:c>
      <x:c r="C97" s="40" t="n">
        <x:v>0</x:v>
      </x:c>
      <x:c r="D97" s="40" t="n">
        <x:v>0</x:v>
      </x:c>
      <x:c r="E97" s="40" t="n">
        <x:v>0</x:v>
      </x:c>
      <x:c r="F97" s="40" t="n">
        <x:v>0</x:v>
      </x:c>
      <x:c r="G97" s="40" t="n">
        <x:v>0</x:v>
      </x:c>
      <x:c r="H97" s="40" t="n">
        <x:v>0</x:v>
      </x:c>
      <x:c r="I97" s="40" t="n">
        <x:v>0</x:v>
      </x:c>
      <x:c r="J97" s="40" t="n">
        <x:v>0</x:v>
      </x:c>
      <x:c r="K97" s="40" t="n">
        <x:v>0</x:v>
      </x:c>
      <x:c r="L97" s="40" t="n">
        <x:v>0</x:v>
      </x:c>
      <x:c r="M97" s="40" t="n">
        <x:v>0</x:v>
      </x:c>
      <x:c r="N97" s="40" t="n">
        <x:v>0</x:v>
      </x:c>
      <x:c r="O97" s="40" t="n">
        <x:v>0</x:v>
      </x:c>
      <x:c r="P97" s="40" t="n">
        <x:v>0</x:v>
      </x:c>
      <x:c r="Q97" s="40" t="n">
        <x:v>0</x:v>
      </x:c>
      <x:c r="R97" s="40" t="n">
        <x:v>0</x:v>
      </x:c>
      <x:c r="S97" s="40" t="n">
        <x:v>0</x:v>
      </x:c>
      <x:c r="T97" s="40" t="n">
        <x:v>0</x:v>
      </x:c>
      <x:c r="U97" s="40" t="n">
        <x:v>0</x:v>
      </x:c>
    </x:row>
    <x:row r="98">
      <x:c r="A98" s="20" t="str">
        <x:v>Doanh thu chưa thực hiên</x:v>
      </x:c>
      <x:c r="B98" s="40" t="n">
        <x:v>0</x:v>
      </x:c>
      <x:c r="C98" s="40" t="n">
        <x:v>0</x:v>
      </x:c>
      <x:c r="D98" s="40" t="n">
        <x:v>0</x:v>
      </x:c>
      <x:c r="E98" s="40" t="n">
        <x:v>0</x:v>
      </x:c>
      <x:c r="F98" s="40" t="n">
        <x:v>0</x:v>
      </x:c>
      <x:c r="G98" s="40" t="n">
        <x:v>0</x:v>
      </x:c>
      <x:c r="H98" s="40" t="n">
        <x:v>0</x:v>
      </x:c>
      <x:c r="I98" s="40" t="n">
        <x:v>0</x:v>
      </x:c>
      <x:c r="J98" s="40" t="n">
        <x:v>0</x:v>
      </x:c>
      <x:c r="K98" s="40" t="n">
        <x:v>0</x:v>
      </x:c>
      <x:c r="L98" s="40" t="n">
        <x:v>0</x:v>
      </x:c>
      <x:c r="M98" s="40" t="n">
        <x:v>0</x:v>
      </x:c>
      <x:c r="N98" s="40" t="n">
        <x:v>0</x:v>
      </x:c>
      <x:c r="O98" s="40" t="n">
        <x:v>0</x:v>
      </x:c>
      <x:c r="P98" s="40" t="n">
        <x:v>3.37</x:v>
      </x:c>
      <x:c r="Q98" s="40" t="n">
        <x:v>16.13</x:v>
      </x:c>
      <x:c r="R98" s="40" t="n">
        <x:v>8.8</x:v>
      </x:c>
      <x:c r="S98" s="40" t="n">
        <x:v>4.11</x:v>
      </x:c>
      <x:c r="T98" s="40" t="n">
        <x:v>0.17</x:v>
      </x:c>
      <x:c r="U98" s="40" t="n">
        <x:v>0</x:v>
      </x:c>
    </x:row>
    <x:row r="99">
      <x:c r="A99" s="20" t="str">
        <x:v>Phải trả dài hạn khác</x:v>
      </x:c>
      <x:c r="B99" s="40" t="n">
        <x:v>0</x:v>
      </x:c>
      <x:c r="C99" s="40" t="n">
        <x:v>0</x:v>
      </x:c>
      <x:c r="D99" s="40" t="n">
        <x:v>201.62</x:v>
      </x:c>
      <x:c r="E99" s="40" t="n">
        <x:v>2.26</x:v>
      </x:c>
      <x:c r="F99" s="40" t="n">
        <x:v>9.55</x:v>
      </x:c>
      <x:c r="G99" s="40" t="n">
        <x:v>458.09</x:v>
      </x:c>
      <x:c r="H99" s="40" t="n">
        <x:v>1014.91</x:v>
      </x:c>
      <x:c r="I99" s="40" t="n">
        <x:v>1620.49</x:v>
      </x:c>
      <x:c r="J99" s="40" t="n">
        <x:v>514.93</x:v>
      </x:c>
      <x:c r="K99" s="40" t="n">
        <x:v>96.07</x:v>
      </x:c>
      <x:c r="L99" s="40" t="n">
        <x:v>110.19</x:v>
      </x:c>
      <x:c r="M99" s="40" t="n">
        <x:v>118.56</x:v>
      </x:c>
      <x:c r="N99" s="40" t="n">
        <x:v>46.66</x:v>
      </x:c>
      <x:c r="O99" s="40" t="n">
        <x:v>36.48</x:v>
      </x:c>
      <x:c r="P99" s="40" t="n">
        <x:v>58.39</x:v>
      </x:c>
      <x:c r="Q99" s="40" t="n">
        <x:v>68.74</x:v>
      </x:c>
      <x:c r="R99" s="40" t="n">
        <x:v>63.03</x:v>
      </x:c>
      <x:c r="S99" s="40" t="n">
        <x:v>61.03</x:v>
      </x:c>
      <x:c r="T99" s="40" t="n">
        <x:v>13.36</x:v>
      </x:c>
      <x:c r="U99" s="40" t="n">
        <x:v>12.48</x:v>
      </x:c>
    </x:row>
    <x:row r="100">
      <x:c r="A100" s="20" t="str">
        <x:v>Vay dài hạn</x:v>
      </x:c>
      <x:c r="B100" s="40" t="n">
        <x:v>88.95</x:v>
      </x:c>
      <x:c r="C100" s="40" t="n">
        <x:v>70.21</x:v>
      </x:c>
      <x:c r="D100" s="40" t="n">
        <x:v>47.24</x:v>
      </x:c>
      <x:c r="E100" s="40" t="n">
        <x:v>6.04</x:v>
      </x:c>
      <x:c r="F100" s="40" t="n">
        <x:v>503.75</x:v>
      </x:c>
      <x:c r="G100" s="40" t="n">
        <x:v>1544.87</x:v>
      </x:c>
      <x:c r="H100" s="40" t="n">
        <x:v>1869.05</x:v>
      </x:c>
      <x:c r="I100" s="40" t="n">
        <x:v>1455.71</x:v>
      </x:c>
      <x:c r="J100" s="40" t="n">
        <x:v>1831.82</x:v>
      </x:c>
      <x:c r="K100" s="40" t="n">
        <x:v>1010.86</x:v>
      </x:c>
      <x:c r="L100" s="40" t="n">
        <x:v>739</x:v>
      </x:c>
      <x:c r="M100" s="40" t="n">
        <x:v>972.2</x:v>
      </x:c>
      <x:c r="N100" s="40" t="n">
        <x:v>1651.49</x:v>
      </x:c>
      <x:c r="O100" s="40" t="n">
        <x:v>12811</x:v>
      </x:c>
      <x:c r="P100" s="40" t="n">
        <x:v>19842.1</x:v>
      </x:c>
      <x:c r="Q100" s="40" t="n">
        <x:v>17343.25</x:v>
      </x:c>
      <x:c r="R100" s="40" t="n">
        <x:v>13464.93</x:v>
      </x:c>
      <x:c r="S100" s="40" t="n">
        <x:v>11151.65</x:v>
      </x:c>
      <x:c r="T100" s="40" t="n">
        <x:v>10399.12</x:v>
      </x:c>
      <x:c r="U100" s="40" t="n">
        <x:v>27080.44</x:v>
      </x:c>
    </x:row>
    <x:row r="101">
      <x:c r="A101" s="20" t="str">
        <x:v>Trái phiếu chuyển đổi</x:v>
      </x:c>
      <x:c r="B101" s="40" t="n">
        <x:v>0</x:v>
      </x:c>
      <x:c r="C101" s="40" t="n">
        <x:v>0</x:v>
      </x:c>
      <x:c r="D101" s="40" t="n">
        <x:v>0</x:v>
      </x:c>
      <x:c r="E101" s="40" t="n">
        <x:v>0</x:v>
      </x:c>
      <x:c r="F101" s="40" t="n">
        <x:v>0</x:v>
      </x:c>
      <x:c r="G101" s="40" t="n">
        <x:v>0</x:v>
      </x:c>
      <x:c r="H101" s="40" t="n">
        <x:v>0</x:v>
      </x:c>
      <x:c r="I101" s="40" t="n">
        <x:v>0</x:v>
      </x:c>
      <x:c r="J101" s="40" t="n">
        <x:v>0</x:v>
      </x:c>
      <x:c r="K101" s="40" t="n">
        <x:v>0</x:v>
      </x:c>
      <x:c r="L101" s="40" t="n">
        <x:v>0</x:v>
      </x:c>
      <x:c r="M101" s="40" t="n">
        <x:v>0</x:v>
      </x:c>
      <x:c r="N101" s="40" t="n">
        <x:v>0</x:v>
      </x:c>
      <x:c r="O101" s="40" t="n">
        <x:v>0</x:v>
      </x:c>
      <x:c r="P101" s="40" t="n">
        <x:v>0</x:v>
      </x:c>
      <x:c r="Q101" s="40" t="n">
        <x:v>0</x:v>
      </x:c>
      <x:c r="R101" s="40" t="n">
        <x:v>0</x:v>
      </x:c>
      <x:c r="S101" s="40" t="n">
        <x:v>0</x:v>
      </x:c>
      <x:c r="T101" s="40" t="n">
        <x:v>0</x:v>
      </x:c>
      <x:c r="U101" s="40" t="n">
        <x:v>0</x:v>
      </x:c>
    </x:row>
    <x:row r="102">
      <x:c r="A102" s="20" t="str">
        <x:v>Cổ phiếu ưu đãi</x:v>
      </x:c>
      <x:c r="B102" s="40" t="n">
        <x:v>0</x:v>
      </x:c>
      <x:c r="C102" s="40" t="n">
        <x:v>0</x:v>
      </x:c>
      <x:c r="D102" s="40" t="n">
        <x:v>0</x:v>
      </x:c>
      <x:c r="E102" s="40" t="n">
        <x:v>0</x:v>
      </x:c>
      <x:c r="F102" s="40" t="n">
        <x:v>0</x:v>
      </x:c>
      <x:c r="G102" s="40" t="n">
        <x:v>0</x:v>
      </x:c>
      <x:c r="H102" s="40" t="n">
        <x:v>0</x:v>
      </x:c>
      <x:c r="I102" s="40" t="n">
        <x:v>0</x:v>
      </x:c>
      <x:c r="J102" s="40" t="n">
        <x:v>0</x:v>
      </x:c>
      <x:c r="K102" s="40" t="n">
        <x:v>0</x:v>
      </x:c>
      <x:c r="L102" s="40" t="n">
        <x:v>0</x:v>
      </x:c>
      <x:c r="M102" s="40" t="n">
        <x:v>0</x:v>
      </x:c>
      <x:c r="N102" s="40" t="n">
        <x:v>0</x:v>
      </x:c>
      <x:c r="O102" s="40" t="n">
        <x:v>0</x:v>
      </x:c>
      <x:c r="P102" s="40" t="n">
        <x:v>0</x:v>
      </x:c>
      <x:c r="Q102" s="40" t="n">
        <x:v>0</x:v>
      </x:c>
      <x:c r="R102" s="40" t="n">
        <x:v>0</x:v>
      </x:c>
      <x:c r="S102" s="40" t="n">
        <x:v>0</x:v>
      </x:c>
      <x:c r="T102" s="40" t="n">
        <x:v>0</x:v>
      </x:c>
      <x:c r="U102" s="40" t="n">
        <x:v>0</x:v>
      </x:c>
    </x:row>
    <x:row r="103">
      <x:c r="A103" s="20" t="str">
        <x:v>Thuế thu nhập hoãn lại phải trả</x:v>
      </x:c>
      <x:c r="B103" s="40" t="n">
        <x:v>0</x:v>
      </x:c>
      <x:c r="C103" s="40" t="n">
        <x:v>0</x:v>
      </x:c>
      <x:c r="D103" s="40" t="n">
        <x:v>0</x:v>
      </x:c>
      <x:c r="E103" s="40" t="n">
        <x:v>0.94</x:v>
      </x:c>
      <x:c r="F103" s="40" t="n">
        <x:v>0.01</x:v>
      </x:c>
      <x:c r="G103" s="40" t="n">
        <x:v>0.76</x:v>
      </x:c>
      <x:c r="H103" s="40" t="n">
        <x:v>2.69</x:v>
      </x:c>
      <x:c r="I103" s="40" t="n">
        <x:v>0</x:v>
      </x:c>
      <x:c r="J103" s="40" t="n">
        <x:v>0.14</x:v>
      </x:c>
      <x:c r="K103" s="40" t="n">
        <x:v>0.05</x:v>
      </x:c>
      <x:c r="L103" s="40" t="n">
        <x:v>0.16</x:v>
      </x:c>
      <x:c r="M103" s="40" t="n">
        <x:v>0.91</x:v>
      </x:c>
      <x:c r="N103" s="40" t="n">
        <x:v>0.32</x:v>
      </x:c>
      <x:c r="O103" s="40" t="n">
        <x:v>0</x:v>
      </x:c>
      <x:c r="P103" s="40" t="n">
        <x:v>1.1</x:v>
      </x:c>
      <x:c r="Q103" s="40" t="n">
        <x:v>0.67</x:v>
      </x:c>
      <x:c r="R103" s="40" t="n">
        <x:v>0</x:v>
      </x:c>
      <x:c r="S103" s="40" t="n">
        <x:v>31.21</x:v>
      </x:c>
      <x:c r="T103" s="40" t="n">
        <x:v>30.01</x:v>
      </x:c>
      <x:c r="U103" s="40" t="n">
        <x:v>29.27</x:v>
      </x:c>
    </x:row>
    <x:row r="104">
      <x:c r="A104" s="20" t="str">
        <x:v>Dự phòng trợ cấp thôi việc</x:v>
      </x:c>
      <x:c r="B104" s="40"/>
      <x:c r="C104" s="40"/>
      <x:c r="D104" s="40"/>
      <x:c r="E104" s="40"/>
      <x:c r="F104" s="40"/>
      <x:c r="G104" s="40"/>
      <x:c r="H104" s="40"/>
      <x:c r="I104" s="40"/>
      <x:c r="J104" s="40"/>
      <x:c r="K104" s="40"/>
      <x:c r="L104" s="40"/>
      <x:c r="M104" s="40"/>
      <x:c r="N104" s="40"/>
      <x:c r="O104" s="40"/>
      <x:c r="P104" s="40"/>
      <x:c r="Q104" s="40"/>
      <x:c r="R104" s="40"/>
      <x:c r="S104" s="40"/>
      <x:c r="T104" s="40"/>
      <x:c r="U104" s="40"/>
    </x:row>
    <x:row r="105">
      <x:c r="A105" s="20" t="str">
        <x:v>Dự phòng các khoản công nợ dài hạn</x:v>
      </x:c>
      <x:c r="B105" s="40" t="n">
        <x:v>0</x:v>
      </x:c>
      <x:c r="C105" s="40" t="n">
        <x:v>0</x:v>
      </x:c>
      <x:c r="D105" s="40" t="n">
        <x:v>16.12</x:v>
      </x:c>
      <x:c r="E105" s="40" t="n">
        <x:v>28.52</x:v>
      </x:c>
      <x:c r="F105" s="40" t="n">
        <x:v>26.18</x:v>
      </x:c>
      <x:c r="G105" s="40" t="n">
        <x:v>25.47</x:v>
      </x:c>
      <x:c r="H105" s="40" t="n">
        <x:v>27.84</x:v>
      </x:c>
      <x:c r="I105" s="40" t="n">
        <x:v>0</x:v>
      </x:c>
      <x:c r="J105" s="40" t="n">
        <x:v>0</x:v>
      </x:c>
      <x:c r="K105" s="40" t="n">
        <x:v>0</x:v>
      </x:c>
      <x:c r="L105" s="40" t="n">
        <x:v>16.36</x:v>
      </x:c>
      <x:c r="M105" s="40" t="n">
        <x:v>18.83</x:v>
      </x:c>
      <x:c r="N105" s="40" t="n">
        <x:v>19.95</x:v>
      </x:c>
      <x:c r="O105" s="40" t="n">
        <x:v>18.24</x:v>
      </x:c>
      <x:c r="P105" s="40" t="n">
        <x:v>20.41</x:v>
      </x:c>
      <x:c r="Q105" s="40" t="n">
        <x:v>26</x:v>
      </x:c>
      <x:c r="R105" s="40" t="n">
        <x:v>49.31</x:v>
      </x:c>
      <x:c r="S105" s="40" t="n">
        <x:v>57.57</x:v>
      </x:c>
      <x:c r="T105" s="40" t="n">
        <x:v>55.17</x:v>
      </x:c>
      <x:c r="U105" s="40" t="n">
        <x:v>67.5</x:v>
      </x:c>
    </x:row>
    <x:row r="106">
      <x:c r="A106" s="20" t="str">
        <x:v>Quỹ phát triển khoa học công nghệ</x:v>
      </x:c>
      <x:c r="B106" s="40" t="n">
        <x:v>0</x:v>
      </x:c>
      <x:c r="C106" s="40" t="n">
        <x:v>0</x:v>
      </x:c>
      <x:c r="D106" s="40" t="n">
        <x:v>0</x:v>
      </x:c>
      <x:c r="E106" s="40" t="n">
        <x:v>0</x:v>
      </x:c>
      <x:c r="F106" s="40" t="n">
        <x:v>0</x:v>
      </x:c>
      <x:c r="G106" s="40" t="n">
        <x:v>0</x:v>
      </x:c>
      <x:c r="H106" s="40" t="n">
        <x:v>0</x:v>
      </x:c>
      <x:c r="I106" s="40" t="n">
        <x:v>0</x:v>
      </x:c>
      <x:c r="J106" s="40" t="n">
        <x:v>0</x:v>
      </x:c>
      <x:c r="K106" s="40" t="n">
        <x:v>0</x:v>
      </x:c>
      <x:c r="L106" s="40" t="n">
        <x:v>0</x:v>
      </x:c>
      <x:c r="M106" s="40" t="n">
        <x:v>0</x:v>
      </x:c>
      <x:c r="N106" s="40" t="n">
        <x:v>0</x:v>
      </x:c>
      <x:c r="O106" s="40" t="n">
        <x:v>0</x:v>
      </x:c>
      <x:c r="P106" s="40" t="n">
        <x:v>0</x:v>
      </x:c>
      <x:c r="Q106" s="40" t="n">
        <x:v>0</x:v>
      </x:c>
      <x:c r="R106" s="40" t="n">
        <x:v>0</x:v>
      </x:c>
      <x:c r="S106" s="40" t="n">
        <x:v>0</x:v>
      </x:c>
      <x:c r="T106" s="40" t="n">
        <x:v>0</x:v>
      </x:c>
      <x:c r="U106" s="40" t="n">
        <x:v>0</x:v>
      </x:c>
    </x:row>
    <x:row r="107">
      <x:c r="A107" s="20" t="str">
        <x:v>VỐN CHỦ SỞ HỮU</x:v>
      </x:c>
      <x:c r="B107" s="40" t="n">
        <x:v>258.96</x:v>
      </x:c>
      <x:c r="C107" s="40" t="n">
        <x:v>330.81</x:v>
      </x:c>
      <x:c r="D107" s="40" t="n">
        <x:v>3142.55</x:v>
      </x:c>
      <x:c r="E107" s="40" t="n">
        <x:v>4111.07</x:v>
      </x:c>
      <x:c r="F107" s="40" t="n">
        <x:v>4898.78</x:v>
      </x:c>
      <x:c r="G107" s="40" t="n">
        <x:v>6398.1</x:v>
      </x:c>
      <x:c r="H107" s="40" t="n">
        <x:v>7413.8</x:v>
      </x:c>
      <x:c r="I107" s="40" t="n">
        <x:v>8085.14</x:v>
      </x:c>
      <x:c r="J107" s="40" t="n">
        <x:v>9500.33</x:v>
      </x:c>
      <x:c r="K107" s="40" t="n">
        <x:v>11965.34</x:v>
      </x:c>
      <x:c r="L107" s="40" t="n">
        <x:v>14466.71</x:v>
      </x:c>
      <x:c r="M107" s="40" t="n">
        <x:v>19850.26</x:v>
      </x:c>
      <x:c r="N107" s="40" t="n">
        <x:v>32397.58</x:v>
      </x:c>
      <x:c r="O107" s="40" t="n">
        <x:v>40622.95</x:v>
      </x:c>
      <x:c r="P107" s="40" t="n">
        <x:v>47786.64</x:v>
      </x:c>
      <x:c r="Q107" s="40" t="n">
        <x:v>59219.79</x:v>
      </x:c>
      <x:c r="R107" s="40" t="n">
        <x:v>90780.63</x:v>
      </x:c>
      <x:c r="S107" s="40" t="n">
        <x:v>96112.94</x:v>
      </x:c>
      <x:c r="T107" s="40" t="n">
        <x:v>102836.42</x:v>
      </x:c>
      <x:c r="U107" s="40" t="n">
        <x:v>114647.46</x:v>
      </x:c>
    </x:row>
    <x:row r="108">
      <x:c r="A108" s="20" t="str">
        <x:v>Vốn và các quỹ</x:v>
      </x:c>
      <x:c r="B108" s="40" t="n">
        <x:v>258.96</x:v>
      </x:c>
      <x:c r="C108" s="40" t="n">
        <x:v>330.49</x:v>
      </x:c>
      <x:c r="D108" s="40" t="n">
        <x:v>3121.5</x:v>
      </x:c>
      <x:c r="E108" s="40" t="n">
        <x:v>4070.66</x:v>
      </x:c>
      <x:c r="F108" s="40" t="n">
        <x:v>4825.09</x:v>
      </x:c>
      <x:c r="G108" s="40" t="n">
        <x:v>6398.1</x:v>
      </x:c>
      <x:c r="H108" s="40" t="n">
        <x:v>7413.8</x:v>
      </x:c>
      <x:c r="I108" s="40" t="n">
        <x:v>8085.14</x:v>
      </x:c>
      <x:c r="J108" s="40" t="n">
        <x:v>9500.33</x:v>
      </x:c>
      <x:c r="K108" s="40" t="n">
        <x:v>11965.34</x:v>
      </x:c>
      <x:c r="L108" s="40" t="n">
        <x:v>14466.71</x:v>
      </x:c>
      <x:c r="M108" s="40" t="n">
        <x:v>19850.26</x:v>
      </x:c>
      <x:c r="N108" s="40" t="n">
        <x:v>32397.58</x:v>
      </x:c>
      <x:c r="O108" s="40" t="n">
        <x:v>40622.95</x:v>
      </x:c>
      <x:c r="P108" s="40" t="n">
        <x:v>47786.64</x:v>
      </x:c>
      <x:c r="Q108" s="40" t="n">
        <x:v>59219.79</x:v>
      </x:c>
      <x:c r="R108" s="40" t="n">
        <x:v>90780.63</x:v>
      </x:c>
      <x:c r="S108" s="40" t="n">
        <x:v>96112.94</x:v>
      </x:c>
      <x:c r="T108" s="40" t="n">
        <x:v>102836.42</x:v>
      </x:c>
      <x:c r="U108" s="40" t="n">
        <x:v>114647.46</x:v>
      </x:c>
    </x:row>
    <x:row r="109">
      <x:c r="A109" s="20" t="str">
        <x:v>Vốn góp</x:v>
      </x:c>
      <x:c r="B109" s="40" t="n">
        <x:v>300</x:v>
      </x:c>
      <x:c r="C109" s="40" t="n">
        <x:v>300</x:v>
      </x:c>
      <x:c r="D109" s="40" t="n">
        <x:v>1320</x:v>
      </x:c>
      <x:c r="E109" s="40" t="n">
        <x:v>1963.64</x:v>
      </x:c>
      <x:c r="F109" s="40" t="n">
        <x:v>1963.64</x:v>
      </x:c>
      <x:c r="G109" s="40" t="n">
        <x:v>3178.5</x:v>
      </x:c>
      <x:c r="H109" s="40" t="n">
        <x:v>3178.5</x:v>
      </x:c>
      <x:c r="I109" s="40" t="n">
        <x:v>4190.53</x:v>
      </x:c>
      <x:c r="J109" s="40" t="n">
        <x:v>4190.53</x:v>
      </x:c>
      <x:c r="K109" s="40" t="n">
        <x:v>4819.08</x:v>
      </x:c>
      <x:c r="L109" s="40" t="n">
        <x:v>7329.51</x:v>
      </x:c>
      <x:c r="M109" s="40" t="n">
        <x:v>8428.75</x:v>
      </x:c>
      <x:c r="N109" s="40" t="n">
        <x:v>15170.79</x:v>
      </x:c>
      <x:c r="O109" s="40" t="n">
        <x:v>21239.07</x:v>
      </x:c>
      <x:c r="P109" s="40" t="n">
        <x:v>27610.74</x:v>
      </x:c>
      <x:c r="Q109" s="40" t="n">
        <x:v>33132.83</x:v>
      </x:c>
      <x:c r="R109" s="40" t="n">
        <x:v>44729.23</x:v>
      </x:c>
      <x:c r="S109" s="40" t="n">
        <x:v>58147.86</x:v>
      </x:c>
      <x:c r="T109" s="40" t="n">
        <x:v>58147.86</x:v>
      </x:c>
      <x:c r="U109" s="40" t="n">
        <x:v>63962.5</x:v>
      </x:c>
    </x:row>
    <x:row r="110">
      <x:c r="A110" s="20" t="str">
        <x:v>Cổ phiếu phổ thông</x:v>
      </x:c>
      <x:c r="B110" s="40" t="n">
        <x:v>300</x:v>
      </x:c>
      <x:c r="C110" s="40" t="n">
        <x:v>300</x:v>
      </x:c>
      <x:c r="D110" s="40" t="n">
        <x:v>1320</x:v>
      </x:c>
      <x:c r="E110" s="40" t="n">
        <x:v>1963.64</x:v>
      </x:c>
      <x:c r="F110" s="40" t="n">
        <x:v>1963.64</x:v>
      </x:c>
      <x:c r="G110" s="40" t="n">
        <x:v>3178.5</x:v>
      </x:c>
      <x:c r="H110" s="40" t="n">
        <x:v>3178.5</x:v>
      </x:c>
      <x:c r="I110" s="40" t="n">
        <x:v>4190.53</x:v>
      </x:c>
      <x:c r="J110" s="40" t="n">
        <x:v>4190.53</x:v>
      </x:c>
      <x:c r="K110" s="40" t="n">
        <x:v>4819.08</x:v>
      </x:c>
      <x:c r="L110" s="40" t="n">
        <x:v>7329.51</x:v>
      </x:c>
      <x:c r="M110" s="40" t="n">
        <x:v>8428.75</x:v>
      </x:c>
      <x:c r="N110" s="40" t="n">
        <x:v>15170.79</x:v>
      </x:c>
      <x:c r="O110" s="40" t="n">
        <x:v>21239.07</x:v>
      </x:c>
      <x:c r="P110" s="40" t="n">
        <x:v>27610.74</x:v>
      </x:c>
      <x:c r="Q110" s="40" t="n">
        <x:v>33132.83</x:v>
      </x:c>
      <x:c r="R110" s="40" t="n">
        <x:v>44729.23</x:v>
      </x:c>
      <x:c r="S110" s="40" t="n">
        <x:v>58147.86</x:v>
      </x:c>
      <x:c r="T110" s="40" t="n">
        <x:v>58147.86</x:v>
      </x:c>
      <x:c r="U110" s="40" t="n">
        <x:v>63962.5</x:v>
      </x:c>
    </x:row>
    <x:row r="111">
      <x:c r="A111" s="20" t="str">
        <x:v>Cổ phiếu ưu đãi</x:v>
      </x:c>
      <x:c r="B111" s="40" t="n">
        <x:v>0</x:v>
      </x:c>
      <x:c r="C111" s="40" t="n">
        <x:v>0</x:v>
      </x:c>
      <x:c r="D111" s="40" t="n">
        <x:v>0</x:v>
      </x:c>
      <x:c r="E111" s="40" t="n">
        <x:v>0</x:v>
      </x:c>
      <x:c r="F111" s="40" t="n">
        <x:v>0</x:v>
      </x:c>
      <x:c r="G111" s="40" t="n">
        <x:v>0</x:v>
      </x:c>
      <x:c r="H111" s="40" t="n">
        <x:v>0</x:v>
      </x:c>
      <x:c r="I111" s="40" t="n">
        <x:v>0</x:v>
      </x:c>
      <x:c r="J111" s="40" t="n">
        <x:v>0</x:v>
      </x:c>
      <x:c r="K111" s="40" t="n">
        <x:v>0</x:v>
      </x:c>
      <x:c r="L111" s="40" t="n">
        <x:v>0</x:v>
      </x:c>
      <x:c r="M111" s="40" t="n">
        <x:v>0</x:v>
      </x:c>
      <x:c r="N111" s="40" t="n">
        <x:v>0</x:v>
      </x:c>
      <x:c r="O111" s="40" t="n">
        <x:v>0</x:v>
      </x:c>
      <x:c r="P111" s="40" t="n">
        <x:v>0</x:v>
      </x:c>
      <x:c r="Q111" s="40" t="n">
        <x:v>0</x:v>
      </x:c>
      <x:c r="R111" s="40" t="n">
        <x:v>0</x:v>
      </x:c>
      <x:c r="S111" s="40" t="n">
        <x:v>0</x:v>
      </x:c>
      <x:c r="T111" s="40" t="n">
        <x:v>0</x:v>
      </x:c>
      <x:c r="U111" s="40" t="n">
        <x:v>0</x:v>
      </x:c>
    </x:row>
    <x:row r="112">
      <x:c r="A112" s="20" t="str">
        <x:v>Thặng dư vốn cổ phần</x:v>
      </x:c>
      <x:c r="B112" s="40" t="n">
        <x:v>0</x:v>
      </x:c>
      <x:c r="C112" s="40" t="n">
        <x:v>0</x:v>
      </x:c>
      <x:c r="D112" s="40" t="n">
        <x:v>1315</x:v>
      </x:c>
      <x:c r="E112" s="40" t="n">
        <x:v>1620.9</x:v>
      </x:c>
      <x:c r="F112" s="40" t="n">
        <x:v>1620.9</x:v>
      </x:c>
      <x:c r="G112" s="40" t="n">
        <x:v>2257.86</x:v>
      </x:c>
      <x:c r="H112" s="40" t="n">
        <x:v>2257.86</x:v>
      </x:c>
      <x:c r="I112" s="40" t="n">
        <x:v>2207.35</x:v>
      </x:c>
      <x:c r="J112" s="40" t="n">
        <x:v>2207.35</x:v>
      </x:c>
      <x:c r="K112" s="40" t="n">
        <x:v>2207.35</x:v>
      </x:c>
      <x:c r="L112" s="40" t="n">
        <x:v>674.15</x:v>
      </x:c>
      <x:c r="M112" s="40" t="n">
        <x:v>674.15</x:v>
      </x:c>
      <x:c r="N112" s="40" t="n">
        <x:v>3202.2</x:v>
      </x:c>
      <x:c r="O112" s="40" t="n">
        <x:v>3211.56</x:v>
      </x:c>
      <x:c r="P112" s="40" t="n">
        <x:v>3211.56</x:v>
      </x:c>
      <x:c r="Q112" s="40" t="n">
        <x:v>3211.56</x:v>
      </x:c>
      <x:c r="R112" s="40" t="n">
        <x:v>3211.56</x:v>
      </x:c>
      <x:c r="S112" s="40" t="n">
        <x:v>3211.56</x:v>
      </x:c>
      <x:c r="T112" s="40" t="n">
        <x:v>3211.56</x:v>
      </x:c>
      <x:c r="U112" s="40" t="n">
        <x:v>0</x:v>
      </x:c>
    </x:row>
    <x:row r="113">
      <x:c r="A113" s="20" t="str">
        <x:v>Quyền chọn chuyển đổi trái phiếu</x:v>
      </x:c>
      <x:c r="B113" s="40" t="n">
        <x:v>0</x:v>
      </x:c>
      <x:c r="C113" s="40" t="n">
        <x:v>0</x:v>
      </x:c>
      <x:c r="D113" s="40" t="n">
        <x:v>0</x:v>
      </x:c>
      <x:c r="E113" s="40" t="n">
        <x:v>0</x:v>
      </x:c>
      <x:c r="F113" s="40" t="n">
        <x:v>0</x:v>
      </x:c>
      <x:c r="G113" s="40" t="n">
        <x:v>0</x:v>
      </x:c>
      <x:c r="H113" s="40" t="n">
        <x:v>0</x:v>
      </x:c>
      <x:c r="I113" s="40" t="n">
        <x:v>0</x:v>
      </x:c>
      <x:c r="J113" s="40" t="n">
        <x:v>0</x:v>
      </x:c>
      <x:c r="K113" s="40" t="n">
        <x:v>0</x:v>
      </x:c>
      <x:c r="L113" s="40" t="n">
        <x:v>0</x:v>
      </x:c>
      <x:c r="M113" s="40" t="n">
        <x:v>0</x:v>
      </x:c>
      <x:c r="N113" s="40" t="n">
        <x:v>0</x:v>
      </x:c>
      <x:c r="O113" s="40" t="n">
        <x:v>0</x:v>
      </x:c>
      <x:c r="P113" s="40" t="n">
        <x:v>0</x:v>
      </x:c>
      <x:c r="Q113" s="40" t="n">
        <x:v>0</x:v>
      </x:c>
      <x:c r="R113" s="40" t="n">
        <x:v>0</x:v>
      </x:c>
      <x:c r="S113" s="40" t="n">
        <x:v>0</x:v>
      </x:c>
      <x:c r="T113" s="40" t="n">
        <x:v>0</x:v>
      </x:c>
      <x:c r="U113" s="40" t="n">
        <x:v>0</x:v>
      </x:c>
    </x:row>
    <x:row r="114">
      <x:c r="A114" s="20" t="str">
        <x:v>Vốn khác</x:v>
      </x:c>
      <x:c r="B114" s="40" t="n">
        <x:v>0</x:v>
      </x:c>
      <x:c r="C114" s="40" t="n">
        <x:v>0</x:v>
      </x:c>
      <x:c r="D114" s="40" t="n">
        <x:v>0</x:v>
      </x:c>
      <x:c r="E114" s="40" t="n">
        <x:v>0</x:v>
      </x:c>
      <x:c r="F114" s="40" t="n">
        <x:v>0</x:v>
      </x:c>
      <x:c r="G114" s="40" t="n">
        <x:v>0</x:v>
      </x:c>
      <x:c r="H114" s="40" t="n">
        <x:v>313.61</x:v>
      </x:c>
      <x:c r="I114" s="40" t="n">
        <x:v>0</x:v>
      </x:c>
      <x:c r="J114" s="40" t="n">
        <x:v>0</x:v>
      </x:c>
      <x:c r="K114" s="40" t="n">
        <x:v>0</x:v>
      </x:c>
      <x:c r="L114" s="40" t="n">
        <x:v>0</x:v>
      </x:c>
      <x:c r="M114" s="40" t="n">
        <x:v>0</x:v>
      </x:c>
      <x:c r="N114" s="40" t="n">
        <x:v>0</x:v>
      </x:c>
      <x:c r="O114" s="40" t="n">
        <x:v>0</x:v>
      </x:c>
      <x:c r="P114" s="40" t="n">
        <x:v>0</x:v>
      </x:c>
      <x:c r="Q114" s="40" t="n">
        <x:v>0</x:v>
      </x:c>
      <x:c r="R114" s="40" t="n">
        <x:v>0</x:v>
      </x:c>
      <x:c r="S114" s="40" t="n">
        <x:v>0</x:v>
      </x:c>
      <x:c r="T114" s="40" t="n">
        <x:v>0</x:v>
      </x:c>
      <x:c r="U114" s="40" t="n">
        <x:v>0</x:v>
      </x:c>
    </x:row>
    <x:row r="115">
      <x:c r="A115" s="20" t="str">
        <x:v>Cổ phiếu quỹ</x:v>
      </x:c>
      <x:c r="B115" s="40" t="n">
        <x:v>0</x:v>
      </x:c>
      <x:c r="C115" s="40" t="n">
        <x:v>0</x:v>
      </x:c>
      <x:c r="D115" s="40" t="n">
        <x:v>0</x:v>
      </x:c>
      <x:c r="E115" s="40" t="n">
        <x:v>0</x:v>
      </x:c>
      <x:c r="F115" s="40" t="n">
        <x:v>0</x:v>
      </x:c>
      <x:c r="G115" s="40" t="n">
        <x:v>0</x:v>
      </x:c>
      <x:c r="H115" s="40" t="n">
        <x:v>-150.97</x:v>
      </x:c>
      <x:c r="I115" s="40" t="n">
        <x:v>0</x:v>
      </x:c>
      <x:c r="J115" s="40" t="n">
        <x:v>0</x:v>
      </x:c>
      <x:c r="K115" s="40" t="n">
        <x:v>0</x:v>
      </x:c>
      <x:c r="L115" s="40" t="n">
        <x:v>-0.64</x:v>
      </x:c>
      <x:c r="M115" s="40" t="n">
        <x:v>-1.09</x:v>
      </x:c>
      <x:c r="N115" s="40" t="n">
        <x:v>-1.69</x:v>
      </x:c>
      <x:c r="O115" s="40" t="n">
        <x:v>0</x:v>
      </x:c>
      <x:c r="P115" s="40" t="n">
        <x:v>0</x:v>
      </x:c>
      <x:c r="Q115" s="40" t="n">
        <x:v>0</x:v>
      </x:c>
      <x:c r="R115" s="40" t="n">
        <x:v>0</x:v>
      </x:c>
      <x:c r="S115" s="40" t="n">
        <x:v>0</x:v>
      </x:c>
      <x:c r="T115" s="40" t="n">
        <x:v>0</x:v>
      </x:c>
      <x:c r="U115" s="40" t="n">
        <x:v>0</x:v>
      </x:c>
    </x:row>
    <x:row r="116">
      <x:c r="A116" s="20" t="str">
        <x:v>Chênh lệch đánh giá lại tài sản</x:v>
      </x:c>
      <x:c r="B116" s="40" t="n">
        <x:v>0</x:v>
      </x:c>
      <x:c r="C116" s="40" t="n">
        <x:v>0</x:v>
      </x:c>
      <x:c r="D116" s="40" t="n">
        <x:v>0</x:v>
      </x:c>
      <x:c r="E116" s="40" t="n">
        <x:v>0</x:v>
      </x:c>
      <x:c r="F116" s="40" t="n">
        <x:v>0</x:v>
      </x:c>
      <x:c r="G116" s="40" t="n">
        <x:v>0</x:v>
      </x:c>
      <x:c r="H116" s="40" t="n">
        <x:v>0</x:v>
      </x:c>
      <x:c r="I116" s="40" t="n">
        <x:v>0</x:v>
      </x:c>
      <x:c r="J116" s="40" t="n">
        <x:v>0</x:v>
      </x:c>
      <x:c r="K116" s="40" t="n">
        <x:v>0</x:v>
      </x:c>
      <x:c r="L116" s="40" t="n">
        <x:v>0</x:v>
      </x:c>
      <x:c r="M116" s="40" t="n">
        <x:v>0</x:v>
      </x:c>
      <x:c r="N116" s="40" t="n">
        <x:v>0</x:v>
      </x:c>
      <x:c r="O116" s="40" t="n">
        <x:v>0</x:v>
      </x:c>
      <x:c r="P116" s="40" t="n">
        <x:v>0</x:v>
      </x:c>
      <x:c r="Q116" s="40" t="n">
        <x:v>0</x:v>
      </x:c>
      <x:c r="R116" s="40" t="n">
        <x:v>0</x:v>
      </x:c>
      <x:c r="S116" s="40" t="n">
        <x:v>0</x:v>
      </x:c>
      <x:c r="T116" s="40" t="n">
        <x:v>0</x:v>
      </x:c>
      <x:c r="U116" s="40" t="n">
        <x:v>0</x:v>
      </x:c>
    </x:row>
    <x:row r="117">
      <x:c r="A117" s="20" t="str">
        <x:v>Chênh lệch tỷ giá</x:v>
      </x:c>
      <x:c r="B117" s="40" t="n">
        <x:v>0</x:v>
      </x:c>
      <x:c r="C117" s="40" t="n">
        <x:v>0</x:v>
      </x:c>
      <x:c r="D117" s="40" t="n">
        <x:v>2.55</x:v>
      </x:c>
      <x:c r="E117" s="40" t="n">
        <x:v>-6.05</x:v>
      </x:c>
      <x:c r="F117" s="40" t="n">
        <x:v>-58.27</x:v>
      </x:c>
      <x:c r="G117" s="40" t="n">
        <x:v>0.17</x:v>
      </x:c>
      <x:c r="H117" s="40" t="n">
        <x:v>5.59</x:v>
      </x:c>
      <x:c r="I117" s="40" t="n">
        <x:v>4.42</x:v>
      </x:c>
      <x:c r="J117" s="40" t="n">
        <x:v>0</x:v>
      </x:c>
      <x:c r="K117" s="40" t="n">
        <x:v>0</x:v>
      </x:c>
      <x:c r="L117" s="40" t="n">
        <x:v>0</x:v>
      </x:c>
      <x:c r="M117" s="40" t="n">
        <x:v>0</x:v>
      </x:c>
      <x:c r="N117" s="40" t="n">
        <x:v>0</x:v>
      </x:c>
      <x:c r="O117" s="40" t="n">
        <x:v>0.28</x:v>
      </x:c>
      <x:c r="P117" s="40" t="n">
        <x:v>0.57</x:v>
      </x:c>
      <x:c r="Q117" s="40" t="n">
        <x:v>5.57</x:v>
      </x:c>
      <x:c r="R117" s="40" t="n">
        <x:v>-1.93</x:v>
      </x:c>
      <x:c r="S117" s="40" t="n">
        <x:v>-20.65</x:v>
      </x:c>
      <x:c r="T117" s="40" t="n">
        <x:v>0</x:v>
      </x:c>
      <x:c r="U117" s="40" t="n">
        <x:v>0</x:v>
      </x:c>
    </x:row>
    <x:row r="118">
      <x:c r="A118" s="20" t="str">
        <x:v>Quỹ đầu tư và phát triển</x:v>
      </x:c>
      <x:c r="B118" s="40" t="n">
        <x:v>0</x:v>
      </x:c>
      <x:c r="C118" s="40" t="n">
        <x:v>0</x:v>
      </x:c>
      <x:c r="D118" s="40" t="n">
        <x:v>0</x:v>
      </x:c>
      <x:c r="E118" s="40" t="n">
        <x:v>0</x:v>
      </x:c>
      <x:c r="F118" s="40" t="n">
        <x:v>0</x:v>
      </x:c>
      <x:c r="G118" s="40" t="n">
        <x:v>0</x:v>
      </x:c>
      <x:c r="H118" s="40" t="n">
        <x:v>0</x:v>
      </x:c>
      <x:c r="I118" s="40" t="n">
        <x:v>0</x:v>
      </x:c>
      <x:c r="J118" s="40" t="n">
        <x:v>0</x:v>
      </x:c>
      <x:c r="K118" s="40" t="n">
        <x:v>674.78</x:v>
      </x:c>
      <x:c r="L118" s="40" t="n">
        <x:v>891.44</x:v>
      </x:c>
      <x:c r="M118" s="40" t="n">
        <x:v>1156.42</x:v>
      </x:c>
      <x:c r="N118" s="40" t="n">
        <x:v>518.64</x:v>
      </x:c>
      <x:c r="O118" s="40" t="n">
        <x:v>918.64</x:v>
      </x:c>
      <x:c r="P118" s="40" t="n">
        <x:v>923.64</x:v>
      </x:c>
      <x:c r="Q118" s="40" t="n">
        <x:v>928.64</x:v>
      </x:c>
      <x:c r="R118" s="40" t="n">
        <x:v>923.55</x:v>
      </x:c>
      <x:c r="S118" s="40" t="n">
        <x:v>834.78</x:v>
      </x:c>
      <x:c r="T118" s="40" t="n">
        <x:v>818.2</x:v>
      </x:c>
      <x:c r="U118" s="40" t="n">
        <x:v>794.84</x:v>
      </x:c>
    </x:row>
    <x:row r="119">
      <x:c r="A119" s="20" t="str">
        <x:v>Quỹ hỗ trợ sắp xếp doanh nghiệp</x:v>
      </x:c>
      <x:c r="B119" s="40" t="n">
        <x:v>0</x:v>
      </x:c>
      <x:c r="C119" s="40" t="n">
        <x:v>0</x:v>
      </x:c>
      <x:c r="D119" s="40" t="n">
        <x:v>0</x:v>
      </x:c>
      <x:c r="E119" s="40" t="n">
        <x:v>0</x:v>
      </x:c>
      <x:c r="F119" s="40" t="n">
        <x:v>0</x:v>
      </x:c>
      <x:c r="G119" s="40" t="n">
        <x:v>0</x:v>
      </x:c>
      <x:c r="H119" s="40" t="n">
        <x:v>0</x:v>
      </x:c>
      <x:c r="I119" s="40" t="n">
        <x:v>0</x:v>
      </x:c>
      <x:c r="J119" s="40" t="n">
        <x:v>0</x:v>
      </x:c>
      <x:c r="K119" s="40" t="n">
        <x:v>0</x:v>
      </x:c>
      <x:c r="L119" s="40" t="n">
        <x:v>0</x:v>
      </x:c>
      <x:c r="M119" s="40" t="n">
        <x:v>0</x:v>
      </x:c>
      <x:c r="N119" s="40" t="n">
        <x:v>0</x:v>
      </x:c>
      <x:c r="O119" s="40" t="n">
        <x:v>0</x:v>
      </x:c>
      <x:c r="P119" s="40" t="n">
        <x:v>0</x:v>
      </x:c>
      <x:c r="Q119" s="40" t="n">
        <x:v>0</x:v>
      </x:c>
      <x:c r="R119" s="40" t="n">
        <x:v>0</x:v>
      </x:c>
      <x:c r="S119" s="40" t="n">
        <x:v>0</x:v>
      </x:c>
      <x:c r="T119" s="40" t="n">
        <x:v>0</x:v>
      </x:c>
      <x:c r="U119" s="40" t="n">
        <x:v>0</x:v>
      </x:c>
    </x:row>
    <x:row r="120">
      <x:c r="A120" s="20" t="str">
        <x:v>Quỹ dự phòng tài chính</x:v>
      </x:c>
      <x:c r="B120" s="40"/>
      <x:c r="C120" s="40"/>
      <x:c r="D120" s="40"/>
      <x:c r="E120" s="40"/>
      <x:c r="F120" s="40"/>
      <x:c r="G120" s="40"/>
      <x:c r="H120" s="40"/>
      <x:c r="I120" s="40"/>
      <x:c r="J120" s="40"/>
      <x:c r="K120" s="40"/>
      <x:c r="L120" s="40"/>
      <x:c r="M120" s="40"/>
      <x:c r="N120" s="40"/>
      <x:c r="O120" s="40"/>
      <x:c r="P120" s="40"/>
      <x:c r="Q120" s="40"/>
      <x:c r="R120" s="40"/>
      <x:c r="S120" s="40"/>
      <x:c r="T120" s="40"/>
      <x:c r="U120" s="40"/>
    </x:row>
    <x:row r="121">
      <x:c r="A121" s="20" t="str">
        <x:v>Quỹ khác</x:v>
      </x:c>
      <x:c r="B121" s="40" t="n">
        <x:v>0</x:v>
      </x:c>
      <x:c r="C121" s="40" t="n">
        <x:v>0</x:v>
      </x:c>
      <x:c r="D121" s="40" t="n">
        <x:v>34.2</x:v>
      </x:c>
      <x:c r="E121" s="40" t="n">
        <x:v>76.43</x:v>
      </x:c>
      <x:c r="F121" s="40" t="n">
        <x:v>144.18</x:v>
      </x:c>
      <x:c r="G121" s="40" t="n">
        <x:v>204.91</x:v>
      </x:c>
      <x:c r="H121" s="40" t="n">
        <x:v>269.34</x:v>
      </x:c>
      <x:c r="I121" s="40" t="n">
        <x:v>290.11</x:v>
      </x:c>
      <x:c r="J121" s="40" t="n">
        <x:v>459.08</x:v>
      </x:c>
      <x:c r="K121" s="40" t="n">
        <x:v>0</x:v>
      </x:c>
      <x:c r="L121" s="40" t="n">
        <x:v>0</x:v>
      </x:c>
      <x:c r="M121" s="40" t="n">
        <x:v>0</x:v>
      </x:c>
      <x:c r="N121" s="40" t="n">
        <x:v>0</x:v>
      </x:c>
      <x:c r="O121" s="40" t="n">
        <x:v>0</x:v>
      </x:c>
      <x:c r="P121" s="40" t="n">
        <x:v>0</x:v>
      </x:c>
      <x:c r="Q121" s="40" t="n">
        <x:v>0</x:v>
      </x:c>
      <x:c r="R121" s="40" t="n">
        <x:v>0</x:v>
      </x:c>
      <x:c r="S121" s="40" t="n">
        <x:v>0</x:v>
      </x:c>
      <x:c r="T121" s="40" t="n">
        <x:v>0</x:v>
      </x:c>
      <x:c r="U121" s="40" t="n">
        <x:v>0</x:v>
      </x:c>
    </x:row>
    <x:row r="122">
      <x:c r="A122" s="20" t="str">
        <x:v>Lãi chưa phân phối</x:v>
      </x:c>
      <x:c r="B122" s="40" t="n">
        <x:v>-41.04</x:v>
      </x:c>
      <x:c r="C122" s="40" t="n">
        <x:v>30.49</x:v>
      </x:c>
      <x:c r="D122" s="40" t="n">
        <x:v>449.75</x:v>
      </x:c>
      <x:c r="E122" s="40" t="n">
        <x:v>415.74</x:v>
      </x:c>
      <x:c r="F122" s="40" t="n">
        <x:v>1154.64</x:v>
      </x:c>
      <x:c r="G122" s="40" t="n">
        <x:v>756.65</x:v>
      </x:c>
      <x:c r="H122" s="40" t="n">
        <x:v>1539.87</x:v>
      </x:c>
      <x:c r="I122" s="40" t="n">
        <x:v>1392.72</x:v>
      </x:c>
      <x:c r="J122" s="40" t="n">
        <x:v>2643.37</x:v>
      </x:c>
      <x:c r="K122" s="40" t="n">
        <x:v>4094.77</x:v>
      </x:c>
      <x:c r="L122" s="40" t="n">
        <x:v>5549.33</x:v>
      </x:c>
      <x:c r="M122" s="40" t="n">
        <x:v>9486.35</x:v>
      </x:c>
      <x:c r="N122" s="40" t="n">
        <x:v>13397.03</x:v>
      </x:c>
      <x:c r="O122" s="40" t="n">
        <x:v>15126.44</x:v>
      </x:c>
      <x:c r="P122" s="40" t="n">
        <x:v>15876.91</x:v>
      </x:c>
      <x:c r="Q122" s="40" t="n">
        <x:v>21792.44</x:v>
      </x:c>
      <x:c r="R122" s="40" t="n">
        <x:v>41763.43</x:v>
      </x:c>
      <x:c r="S122" s="40" t="n">
        <x:v>33833.83</x:v>
      </x:c>
      <x:c r="T122" s="40" t="n">
        <x:v>40593.03</x:v>
      </x:c>
      <x:c r="U122" s="40" t="n">
        <x:v>49599.12</x:v>
      </x:c>
    </x:row>
    <x:row r="123">
      <x:c r="A123" s="20" t="str">
        <x:v>LNST chưa phân phối lũy kế đến cuối kỳ trước</x:v>
      </x:c>
      <x:c r="B123" s="40" t="n">
        <x:v>0</x:v>
      </x:c>
      <x:c r="C123" s="40" t="n">
        <x:v>0</x:v>
      </x:c>
      <x:c r="D123" s="40" t="n">
        <x:v>0</x:v>
      </x:c>
      <x:c r="E123" s="40" t="n">
        <x:v>0</x:v>
      </x:c>
      <x:c r="F123" s="40" t="n">
        <x:v>0</x:v>
      </x:c>
      <x:c r="G123" s="40" t="n">
        <x:v>0</x:v>
      </x:c>
      <x:c r="H123" s="40" t="n">
        <x:v>0</x:v>
      </x:c>
      <x:c r="I123" s="40" t="n">
        <x:v>0</x:v>
      </x:c>
      <x:c r="J123" s="40" t="n">
        <x:v>0</x:v>
      </x:c>
      <x:c r="K123" s="40" t="n">
        <x:v>1300.43</x:v>
      </x:c>
      <x:c r="L123" s="40" t="n">
        <x:v>2455.68</x:v>
      </x:c>
      <x:c r="M123" s="40" t="n">
        <x:v>3317.12</x:v>
      </x:c>
      <x:c r="N123" s="40" t="n">
        <x:v>5390.36</x:v>
      </x:c>
      <x:c r="O123" s="40" t="n">
        <x:v>6553.42</x:v>
      </x:c>
      <x:c r="P123" s="40" t="n">
        <x:v>8349.47</x:v>
      </x:c>
      <x:c r="Q123" s="40" t="n">
        <x:v>8342.14</x:v>
      </x:c>
      <x:c r="R123" s="40" t="n">
        <x:v>7285.28</x:v>
      </x:c>
      <x:c r="S123" s="40" t="n">
        <x:v>25350.32</x:v>
      </x:c>
      <x:c r="T123" s="40" t="n">
        <x:v>33796.17</x:v>
      </x:c>
      <x:c r="U123" s="40" t="n">
        <x:v>37624.25</x:v>
      </x:c>
    </x:row>
    <x:row r="124">
      <x:c r="A124" s="20" t="str">
        <x:v>LNST chưa phân phối kỳ này</x:v>
      </x:c>
      <x:c r="B124" s="40" t="n">
        <x:v>-41.04</x:v>
      </x:c>
      <x:c r="C124" s="40" t="n">
        <x:v>30.49</x:v>
      </x:c>
      <x:c r="D124" s="40" t="n">
        <x:v>449.75</x:v>
      </x:c>
      <x:c r="E124" s="40" t="n">
        <x:v>415.74</x:v>
      </x:c>
      <x:c r="F124" s="40" t="n">
        <x:v>1154.64</x:v>
      </x:c>
      <x:c r="G124" s="40" t="n">
        <x:v>756.65</x:v>
      </x:c>
      <x:c r="H124" s="40" t="n">
        <x:v>1539.87</x:v>
      </x:c>
      <x:c r="I124" s="40" t="n">
        <x:v>1392.72</x:v>
      </x:c>
      <x:c r="J124" s="40" t="n">
        <x:v>2643.37</x:v>
      </x:c>
      <x:c r="K124" s="40" t="n">
        <x:v>2794.34</x:v>
      </x:c>
      <x:c r="L124" s="40" t="n">
        <x:v>3093.66</x:v>
      </x:c>
      <x:c r="M124" s="40" t="n">
        <x:v>6169.23</x:v>
      </x:c>
      <x:c r="N124" s="40" t="n">
        <x:v>8006.67</x:v>
      </x:c>
      <x:c r="O124" s="40" t="n">
        <x:v>8573.01</x:v>
      </x:c>
      <x:c r="P124" s="40" t="n">
        <x:v>7527.44</x:v>
      </x:c>
      <x:c r="Q124" s="40" t="n">
        <x:v>13450.3</x:v>
      </x:c>
      <x:c r="R124" s="40" t="n">
        <x:v>34478.14</x:v>
      </x:c>
      <x:c r="S124" s="40" t="n">
        <x:v>8483.51</x:v>
      </x:c>
      <x:c r="T124" s="40" t="n">
        <x:v>6796.86</x:v>
      </x:c>
      <x:c r="U124" s="40" t="n">
        <x:v>11974.87</x:v>
      </x:c>
    </x:row>
    <x:row r="125">
      <x:c r="A125" s="20" t="str">
        <x:v>Lợi ích cổ đông không kiểm soát</x:v>
      </x:c>
      <x:c r="B125" s="40" t="n">
        <x:v>0</x:v>
      </x:c>
      <x:c r="C125" s="40" t="n">
        <x:v>0</x:v>
      </x:c>
      <x:c r="D125" s="40" t="n">
        <x:v>80.88</x:v>
      </x:c>
      <x:c r="E125" s="40" t="n">
        <x:v>234.21</x:v>
      </x:c>
      <x:c r="F125" s="40" t="n">
        <x:v>239.86</x:v>
      </x:c>
      <x:c r="G125" s="40" t="n">
        <x:v>339.89</x:v>
      </x:c>
      <x:c r="H125" s="40" t="n">
        <x:v>549.83</x:v>
      </x:c>
      <x:c r="I125" s="40" t="n">
        <x:v>492.42</x:v>
      </x:c>
      <x:c r="J125" s="40" t="n">
        <x:v>86.63</x:v>
      </x:c>
      <x:c r="K125" s="40" t="n">
        <x:v>169.36</x:v>
      </x:c>
      <x:c r="L125" s="40" t="n">
        <x:v>22.92</x:v>
      </x:c>
      <x:c r="M125" s="40" t="n">
        <x:v>105.69</x:v>
      </x:c>
      <x:c r="N125" s="40" t="n">
        <x:v>110.61</x:v>
      </x:c>
      <x:c r="O125" s="40" t="n">
        <x:v>126.96</x:v>
      </x:c>
      <x:c r="P125" s="40" t="n">
        <x:v>163.21</x:v>
      </x:c>
      <x:c r="Q125" s="40" t="n">
        <x:v>148.75</x:v>
      </x:c>
      <x:c r="R125" s="40" t="n">
        <x:v>154.79</x:v>
      </x:c>
      <x:c r="S125" s="40" t="n">
        <x:v>105.56</x:v>
      </x:c>
      <x:c r="T125" s="40" t="n">
        <x:v>65.77</x:v>
      </x:c>
      <x:c r="U125" s="40" t="n">
        <x:v>290.99</x:v>
      </x:c>
    </x:row>
    <x:row r="126">
      <x:c r="A126" s="20" t="str">
        <x:v>Vốn Ngân sách nhà nước và quỹ khác</x:v>
      </x:c>
      <x:c r="B126" s="40" t="n">
        <x:v>0</x:v>
      </x:c>
      <x:c r="C126" s="40" t="n">
        <x:v>0.32</x:v>
      </x:c>
      <x:c r="D126" s="40" t="n">
        <x:v>21.05</x:v>
      </x:c>
      <x:c r="E126" s="40" t="n">
        <x:v>40.41</x:v>
      </x:c>
      <x:c r="F126" s="40" t="n">
        <x:v>73.68</x:v>
      </x:c>
      <x:c r="G126" s="40" t="n">
        <x:v>0</x:v>
      </x:c>
      <x:c r="H126" s="40" t="n">
        <x:v>0</x:v>
      </x:c>
      <x:c r="I126" s="40" t="n">
        <x:v>0</x:v>
      </x:c>
      <x:c r="J126" s="40" t="n">
        <x:v>0</x:v>
      </x:c>
      <x:c r="K126" s="40" t="n">
        <x:v>0</x:v>
      </x:c>
      <x:c r="L126" s="40" t="n">
        <x:v>0</x:v>
      </x:c>
      <x:c r="M126" s="40" t="n">
        <x:v>0</x:v>
      </x:c>
      <x:c r="N126" s="40" t="n">
        <x:v>0</x:v>
      </x:c>
      <x:c r="O126" s="40" t="n">
        <x:v>0</x:v>
      </x:c>
      <x:c r="P126" s="40" t="n">
        <x:v>0</x:v>
      </x:c>
      <x:c r="Q126" s="40" t="n">
        <x:v>0</x:v>
      </x:c>
      <x:c r="R126" s="40" t="n">
        <x:v>0</x:v>
      </x:c>
      <x:c r="S126" s="40" t="n">
        <x:v>0</x:v>
      </x:c>
      <x:c r="T126" s="40" t="n">
        <x:v>0</x:v>
      </x:c>
      <x:c r="U126" s="40" t="n">
        <x:v>0</x:v>
      </x:c>
    </x:row>
    <x:row r="127">
      <x:c r="A127" s="20" t="str">
        <x:v>Quỹ khen thưởng, phúc lợi (trước 2010)</x:v>
      </x:c>
      <x:c r="B127" s="40" t="n">
        <x:v>0</x:v>
      </x:c>
      <x:c r="C127" s="40" t="n">
        <x:v>0</x:v>
      </x:c>
      <x:c r="D127" s="40" t="n">
        <x:v>0</x:v>
      </x:c>
      <x:c r="E127" s="40" t="n">
        <x:v>0</x:v>
      </x:c>
      <x:c r="F127" s="40" t="n">
        <x:v>0</x:v>
      </x:c>
      <x:c r="G127" s="40" t="n">
        <x:v>0</x:v>
      </x:c>
      <x:c r="H127" s="40" t="n">
        <x:v>0</x:v>
      </x:c>
      <x:c r="I127" s="40" t="n">
        <x:v>0</x:v>
      </x:c>
      <x:c r="J127" s="40" t="n">
        <x:v>0</x:v>
      </x:c>
      <x:c r="K127" s="40" t="n">
        <x:v>0</x:v>
      </x:c>
      <x:c r="L127" s="40" t="n">
        <x:v>0</x:v>
      </x:c>
      <x:c r="M127" s="40" t="n">
        <x:v>0</x:v>
      </x:c>
      <x:c r="N127" s="40" t="n">
        <x:v>0</x:v>
      </x:c>
      <x:c r="O127" s="40" t="n">
        <x:v>0</x:v>
      </x:c>
      <x:c r="P127" s="40" t="n">
        <x:v>0</x:v>
      </x:c>
      <x:c r="Q127" s="40" t="n">
        <x:v>0</x:v>
      </x:c>
      <x:c r="R127" s="40" t="n">
        <x:v>0</x:v>
      </x:c>
      <x:c r="S127" s="40" t="n">
        <x:v>0</x:v>
      </x:c>
      <x:c r="T127" s="40" t="n">
        <x:v>0</x:v>
      </x:c>
      <x:c r="U127" s="40" t="n">
        <x:v>0</x:v>
      </x:c>
    </x:row>
    <x:row r="128">
      <x:c r="A128" s="20" t="str">
        <x:v>Vốn ngân sách nhà nước</x:v>
      </x:c>
      <x:c r="B128" s="40" t="n">
        <x:v>0</x:v>
      </x:c>
      <x:c r="C128" s="40" t="n">
        <x:v>0</x:v>
      </x:c>
      <x:c r="D128" s="40" t="n">
        <x:v>0</x:v>
      </x:c>
      <x:c r="E128" s="40" t="n">
        <x:v>0</x:v>
      </x:c>
      <x:c r="F128" s="40" t="n">
        <x:v>0</x:v>
      </x:c>
      <x:c r="G128" s="40" t="n">
        <x:v>0</x:v>
      </x:c>
      <x:c r="H128" s="40" t="n">
        <x:v>0</x:v>
      </x:c>
      <x:c r="I128" s="40" t="n">
        <x:v>0</x:v>
      </x:c>
      <x:c r="J128" s="40" t="n">
        <x:v>0</x:v>
      </x:c>
      <x:c r="K128" s="40" t="n">
        <x:v>0</x:v>
      </x:c>
      <x:c r="L128" s="40" t="n">
        <x:v>0</x:v>
      </x:c>
      <x:c r="M128" s="40" t="n">
        <x:v>0</x:v>
      </x:c>
      <x:c r="N128" s="40" t="n">
        <x:v>0</x:v>
      </x:c>
      <x:c r="O128" s="40" t="n">
        <x:v>0</x:v>
      </x:c>
      <x:c r="P128" s="40" t="n">
        <x:v>0</x:v>
      </x:c>
      <x:c r="Q128" s="40" t="n">
        <x:v>0</x:v>
      </x:c>
      <x:c r="R128" s="40" t="n">
        <x:v>0</x:v>
      </x:c>
      <x:c r="S128" s="40" t="n">
        <x:v>0</x:v>
      </x:c>
      <x:c r="T128" s="40" t="n">
        <x:v>0</x:v>
      </x:c>
      <x:c r="U128" s="40" t="n">
        <x:v>0</x:v>
      </x:c>
    </x:row>
    <x:row r="129">
      <x:c r="A129" s="20" t="str">
        <x:v>Nguồn kinh phí đã hình thành TSCĐ</x:v>
      </x:c>
      <x:c r="B129" s="40" t="n">
        <x:v>0</x:v>
      </x:c>
      <x:c r="C129" s="40" t="n">
        <x:v>0</x:v>
      </x:c>
      <x:c r="D129" s="40" t="n">
        <x:v>0</x:v>
      </x:c>
      <x:c r="E129" s="40" t="n">
        <x:v>0</x:v>
      </x:c>
      <x:c r="F129" s="40" t="n">
        <x:v>0</x:v>
      </x:c>
      <x:c r="G129" s="40" t="n">
        <x:v>0</x:v>
      </x:c>
      <x:c r="H129" s="40" t="n">
        <x:v>0</x:v>
      </x:c>
      <x:c r="I129" s="40" t="n">
        <x:v>0</x:v>
      </x:c>
      <x:c r="J129" s="40" t="n">
        <x:v>0</x:v>
      </x:c>
      <x:c r="K129" s="40" t="n">
        <x:v>0</x:v>
      </x:c>
      <x:c r="L129" s="40" t="n">
        <x:v>0</x:v>
      </x:c>
      <x:c r="M129" s="40" t="n">
        <x:v>0</x:v>
      </x:c>
      <x:c r="N129" s="40" t="n">
        <x:v>0</x:v>
      </x:c>
      <x:c r="O129" s="40" t="n">
        <x:v>0</x:v>
      </x:c>
      <x:c r="P129" s="40" t="n">
        <x:v>0</x:v>
      </x:c>
      <x:c r="Q129" s="40" t="n">
        <x:v>0</x:v>
      </x:c>
      <x:c r="R129" s="40" t="n">
        <x:v>0</x:v>
      </x:c>
      <x:c r="S129" s="40" t="n">
        <x:v>0</x:v>
      </x:c>
      <x:c r="T129" s="40" t="n">
        <x:v>0</x:v>
      </x:c>
      <x:c r="U129" s="40" t="n">
        <x:v>0</x:v>
      </x:c>
    </x:row>
    <x:row r="130">
      <x:c r="A130" s="20" t="str">
        <x:v>LỢI ÍCH CỦA CỔ ĐÔNG THIỂU SỐ</x:v>
      </x:c>
      <x:c r="B130" s="40" t="n">
        <x:v>0</x:v>
      </x:c>
      <x:c r="C130" s="40" t="n">
        <x:v>0</x:v>
      </x:c>
      <x:c r="D130" s="40" t="n">
        <x:v>0</x:v>
      </x:c>
      <x:c r="E130" s="40" t="n">
        <x:v>0</x:v>
      </x:c>
      <x:c r="F130" s="40" t="n">
        <x:v>0</x:v>
      </x:c>
      <x:c r="G130" s="40" t="n">
        <x:v>0</x:v>
      </x:c>
      <x:c r="H130" s="40" t="n">
        <x:v>0</x:v>
      </x:c>
      <x:c r="I130" s="40" t="n">
        <x:v>0</x:v>
      </x:c>
      <x:c r="J130" s="40" t="n">
        <x:v>0</x:v>
      </x:c>
      <x:c r="K130" s="40" t="n">
        <x:v>0</x:v>
      </x:c>
      <x:c r="L130" s="40" t="n">
        <x:v>0</x:v>
      </x:c>
      <x:c r="M130" s="40" t="n">
        <x:v>0</x:v>
      </x:c>
      <x:c r="N130" s="40" t="n">
        <x:v>0</x:v>
      </x:c>
      <x:c r="O130" s="40" t="n">
        <x:v>0</x:v>
      </x:c>
      <x:c r="P130" s="40" t="n">
        <x:v>0</x:v>
      </x:c>
      <x:c r="Q130" s="40" t="n">
        <x:v>0</x:v>
      </x:c>
      <x:c r="R130" s="40" t="n">
        <x:v>0</x:v>
      </x:c>
      <x:c r="S130" s="40" t="n">
        <x:v>0</x:v>
      </x:c>
      <x:c r="T130" s="40" t="n">
        <x:v>0</x:v>
      </x:c>
      <x:c r="U130" s="40" t="n">
        <x:v>0</x:v>
      </x:c>
    </x:row>
    <x:row r="131">
      <x:c r="A131" s="20" t="str">
        <x:v>TỔNG CỘNG NGUỒN VỐN</x:v>
      </x:c>
      <x:c r="B131" s="40" t="n">
        <x:v>701.3</x:v>
      </x:c>
      <x:c r="C131" s="40" t="n">
        <x:v>707.62</x:v>
      </x:c>
      <x:c r="D131" s="40" t="n">
        <x:v>4756.79</x:v>
      </x:c>
      <x:c r="E131" s="40" t="n">
        <x:v>5639.37</x:v>
      </x:c>
      <x:c r="F131" s="40" t="n">
        <x:v>10243.24</x:v>
      </x:c>
      <x:c r="G131" s="40" t="n">
        <x:v>14903.66</x:v>
      </x:c>
      <x:c r="H131" s="40" t="n">
        <x:v>17524.68</x:v>
      </x:c>
      <x:c r="I131" s="40" t="n">
        <x:v>19015.76</x:v>
      </x:c>
      <x:c r="J131" s="40" t="n">
        <x:v>23076.38</x:v>
      </x:c>
      <x:c r="K131" s="40" t="n">
        <x:v>22089.1</x:v>
      </x:c>
      <x:c r="L131" s="40" t="n">
        <x:v>25506.77</x:v>
      </x:c>
      <x:c r="M131" s="40" t="n">
        <x:v>33226.55</x:v>
      </x:c>
      <x:c r="N131" s="40" t="n">
        <x:v>53022.18</x:v>
      </x:c>
      <x:c r="O131" s="40" t="n">
        <x:v>78223.01</x:v>
      </x:c>
      <x:c r="P131" s="40" t="n">
        <x:v>101776.03</x:v>
      </x:c>
      <x:c r="Q131" s="40" t="n">
        <x:v>131511.43</x:v>
      </x:c>
      <x:c r="R131" s="40" t="n">
        <x:v>178236.42</x:v>
      </x:c>
      <x:c r="S131" s="40" t="n">
        <x:v>170335.52</x:v>
      </x:c>
      <x:c r="T131" s="40" t="n">
        <x:v>187782.59</x:v>
      </x:c>
      <x:c r="U131" s="40" t="n">
        <x:v>224489.71</x:v>
      </x:c>
    </x:row>
  </x:sheetData>
  <x:mergeCells>
    <x:mergeCell ref="A1:U1"/>
    <x:mergeCell ref="A2:U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3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</x:cols>
  <x:sheetData>
    <x:row r="1" ht="28" customHeight="1">
      <x:c r="A1" s="5" t="str">
        <x:v>DỮ LIỆU GỐC – BÁO CÁO KẾT QUẢ KINH DOANH HPG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</x:row>
    <x:row r="2">
      <x:c r="A2" s="12" t="str">
        <x:v>Nguồn: bảng KQKD Hòa Phát do giảng viên cung cấp trong cuộc trao đổi; đơn vị theo dữ liệu gốc (tỷ đồng; EPS: VND).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</x:row>
    <x:row r="4">
      <x:c r="A4" s="32" t="str">
        <x:v>Khoản mục</x:v>
      </x:c>
      <x:c r="B4" s="32" t="n">
        <x:v>2005</x:v>
      </x:c>
      <x:c r="C4" s="32" t="n">
        <x:v>2006</x:v>
      </x:c>
      <x:c r="D4" s="32" t="n">
        <x:v>2007</x:v>
      </x:c>
      <x:c r="E4" s="32" t="n">
        <x:v>2008</x:v>
      </x:c>
      <x:c r="F4" s="32" t="n">
        <x:v>2009</x:v>
      </x:c>
      <x:c r="G4" s="32" t="n">
        <x:v>2010</x:v>
      </x:c>
      <x:c r="H4" s="32" t="n">
        <x:v>2011</x:v>
      </x:c>
      <x:c r="I4" s="32" t="n">
        <x:v>2012</x:v>
      </x:c>
      <x:c r="J4" s="32" t="n">
        <x:v>2013</x:v>
      </x:c>
      <x:c r="K4" s="32" t="n">
        <x:v>2014</x:v>
      </x:c>
      <x:c r="L4" s="32" t="n">
        <x:v>2015</x:v>
      </x:c>
      <x:c r="M4" s="32" t="n">
        <x:v>2016</x:v>
      </x:c>
      <x:c r="N4" s="32" t="n">
        <x:v>2017</x:v>
      </x:c>
      <x:c r="O4" s="32" t="n">
        <x:v>2018</x:v>
      </x:c>
      <x:c r="P4" s="32" t="n">
        <x:v>2019</x:v>
      </x:c>
      <x:c r="Q4" s="32" t="n">
        <x:v>2020</x:v>
      </x:c>
      <x:c r="R4" s="32" t="n">
        <x:v>2021</x:v>
      </x:c>
      <x:c r="S4" s="32" t="n">
        <x:v>2022</x:v>
      </x:c>
      <x:c r="T4" s="32" t="n">
        <x:v>2023</x:v>
      </x:c>
      <x:c r="U4" s="32" t="n">
        <x:v>2024</x:v>
      </x:c>
    </x:row>
    <x:row r="5">
      <x:c r="A5" s="20" t="str">
        <x:v>Trạng thái kiểm toán</x:v>
      </x:c>
      <x:c r="B5" s="40" t="str">
        <x:v>Đã kiểm toán</x:v>
      </x:c>
      <x:c r="C5" s="40" t="str">
        <x:v>Đã kiểm toán</x:v>
      </x:c>
      <x:c r="D5" s="40" t="str">
        <x:v>Đã kiểm toán</x:v>
      </x:c>
      <x:c r="E5" s="40" t="str">
        <x:v>Đã kiểm toán</x:v>
      </x:c>
      <x:c r="F5" s="40" t="str">
        <x:v>Đã kiểm toán</x:v>
      </x:c>
      <x:c r="G5" s="40" t="str">
        <x:v>Đã kiểm toán</x:v>
      </x:c>
      <x:c r="H5" s="40" t="str">
        <x:v>Đã kiểm toán</x:v>
      </x:c>
      <x:c r="I5" s="40" t="str">
        <x:v>Đã kiểm toán</x:v>
      </x:c>
      <x:c r="J5" s="40" t="str">
        <x:v>Đã kiểm toán</x:v>
      </x:c>
      <x:c r="K5" s="40" t="str">
        <x:v>Đã kiểm toán</x:v>
      </x:c>
      <x:c r="L5" s="40" t="str">
        <x:v>Đã kiểm toán</x:v>
      </x:c>
      <x:c r="M5" s="40" t="str">
        <x:v>Đã kiểm toán</x:v>
      </x:c>
      <x:c r="N5" s="40" t="str">
        <x:v>Đã kiểm toán</x:v>
      </x:c>
      <x:c r="O5" s="40" t="str">
        <x:v>Đã kiểm toán</x:v>
      </x:c>
      <x:c r="P5" s="40" t="str">
        <x:v>Đã kiểm toán</x:v>
      </x:c>
      <x:c r="Q5" s="40" t="str">
        <x:v>Đã kiểm toán</x:v>
      </x:c>
      <x:c r="R5" s="40" t="str">
        <x:v>Đã kiểm toán</x:v>
      </x:c>
      <x:c r="S5" s="40" t="str">
        <x:v>Đã kiểm toán</x:v>
      </x:c>
      <x:c r="T5" s="40" t="str">
        <x:v>Đã kiểm toán</x:v>
      </x:c>
      <x:c r="U5" s="40" t="str">
        <x:v>Đã kiểm toán</x:v>
      </x:c>
    </x:row>
    <x:row r="6">
      <x:c r="A6" s="20" t="str">
        <x:v>Công ty kiểm toán</x:v>
      </x:c>
      <x:c r="B6" s="40"/>
      <x:c r="C6" s="40"/>
      <x:c r="D6" s="40"/>
      <x:c r="E6" s="40"/>
      <x:c r="F6" s="40" t="str">
        <x:v>Ey Vietnam</x:v>
      </x:c>
      <x:c r="G6" s="40" t="str">
        <x:v>Kiểm toán KPMG</x:v>
      </x:c>
      <x:c r="H6" s="40" t="str">
        <x:v>Kiểm toán KPMG</x:v>
      </x:c>
      <x:c r="I6" s="40"/>
      <x:c r="J6" s="40" t="str">
        <x:v>Kiểm toán KPMG</x:v>
      </x:c>
      <x:c r="K6" s="40" t="str">
        <x:v>Kiểm toán KPMG</x:v>
      </x:c>
      <x:c r="L6" s="40" t="str">
        <x:v>Kiểm toán KPMG</x:v>
      </x:c>
      <x:c r="M6" s="40" t="str">
        <x:v>Kiểm toán KPMG</x:v>
      </x:c>
      <x:c r="N6" s="40" t="str">
        <x:v>Kiểm toán KPMG</x:v>
      </x:c>
      <x:c r="O6" s="40"/>
      <x:c r="P6" s="40" t="str">
        <x:v>Kiểm toán KPMG</x:v>
      </x:c>
      <x:c r="Q6" s="40" t="str">
        <x:v>Kiểm toán KPMG</x:v>
      </x:c>
      <x:c r="R6" s="40" t="str">
        <x:v>Kiểm toán KPMG</x:v>
      </x:c>
      <x:c r="S6" s="40" t="str">
        <x:v>Kiểm toán KPMG</x:v>
      </x:c>
      <x:c r="T6" s="40" t="str">
        <x:v>Kiểm toán KPMG</x:v>
      </x:c>
      <x:c r="U6" s="40" t="str">
        <x:v>Kiểm toán KPMG</x:v>
      </x:c>
    </x:row>
    <x:row r="7">
      <x:c r="A7" s="20" t="str">
        <x:v>Loại ý kiến kiểm toán</x:v>
      </x:c>
      <x:c r="B7" s="40"/>
      <x:c r="C7" s="40"/>
      <x:c r="D7" s="40"/>
      <x:c r="E7" s="40"/>
      <x:c r="F7" s="40" t="str">
        <x:v>Chấp nhận toàn phần</x:v>
      </x:c>
      <x:c r="G7" s="40" t="str">
        <x:v>Chấp nhận toàn phần</x:v>
      </x:c>
      <x:c r="H7" s="40" t="str">
        <x:v>Chấp nhận toàn phần</x:v>
      </x:c>
      <x:c r="I7" s="40"/>
      <x:c r="J7" s="40" t="str">
        <x:v>Chấp nhận toàn phần</x:v>
      </x:c>
      <x:c r="K7" s="40" t="str">
        <x:v>Chấp nhận toàn phần</x:v>
      </x:c>
      <x:c r="L7" s="40" t="str">
        <x:v>Chấp nhận toàn phần</x:v>
      </x:c>
      <x:c r="M7" s="40" t="str">
        <x:v>Chấp nhận toàn phần</x:v>
      </x:c>
      <x:c r="N7" s="40" t="str">
        <x:v>Chấp nhận toàn phần</x:v>
      </x:c>
      <x:c r="O7" s="40"/>
      <x:c r="P7" s="40" t="str">
        <x:v>Chấp nhận toàn phần</x:v>
      </x:c>
      <x:c r="Q7" s="40" t="str">
        <x:v>Chấp nhận toàn phần</x:v>
      </x:c>
      <x:c r="R7" s="40" t="str">
        <x:v>Chấp nhận toàn phần</x:v>
      </x:c>
      <x:c r="S7" s="40" t="str">
        <x:v>Chấp nhận toàn phần</x:v>
      </x:c>
      <x:c r="T7" s="40" t="str">
        <x:v>Chấp nhận toàn phần</x:v>
      </x:c>
      <x:c r="U7" s="40" t="str">
        <x:v>Chấp nhận toàn phần</x:v>
      </x:c>
    </x:row>
    <x:row r="8">
      <x:c r="A8" s="20" t="str">
        <x:v>Doanh số</x:v>
      </x:c>
      <x:c r="B8" s="40" t="n">
        <x:v>909.09</x:v>
      </x:c>
      <x:c r="C8" s="40" t="n">
        <x:v>1329.75</x:v>
      </x:c>
      <x:c r="D8" s="40" t="n">
        <x:v>5733.72</x:v>
      </x:c>
      <x:c r="E8" s="40" t="n">
        <x:v>8502.11</x:v>
      </x:c>
      <x:c r="F8" s="40" t="n">
        <x:v>8244.25</x:v>
      </x:c>
      <x:c r="G8" s="40" t="n">
        <x:v>14492.72</x:v>
      </x:c>
      <x:c r="H8" s="40" t="n">
        <x:v>18092.91</x:v>
      </x:c>
      <x:c r="I8" s="40" t="n">
        <x:v>17122.07</x:v>
      </x:c>
      <x:c r="J8" s="40" t="n">
        <x:v>19200.23</x:v>
      </x:c>
      <x:c r="K8" s="40" t="n">
        <x:v>25825.12</x:v>
      </x:c>
      <x:c r="L8" s="40" t="n">
        <x:v>27864.56</x:v>
      </x:c>
      <x:c r="M8" s="40" t="n">
        <x:v>33884.89</x:v>
      </x:c>
      <x:c r="N8" s="40" t="n">
        <x:v>46854.83</x:v>
      </x:c>
      <x:c r="O8" s="40" t="n">
        <x:v>56580.42</x:v>
      </x:c>
      <x:c r="P8" s="40" t="n">
        <x:v>64677.91</x:v>
      </x:c>
      <x:c r="Q8" s="40" t="n">
        <x:v>91279.04</x:v>
      </x:c>
      <x:c r="R8" s="40" t="n">
        <x:v>150865.36</x:v>
      </x:c>
      <x:c r="S8" s="40" t="n">
        <x:v>142770.81</x:v>
      </x:c>
      <x:c r="T8" s="40" t="n">
        <x:v>120355.23</x:v>
      </x:c>
      <x:c r="U8" s="40" t="n">
        <x:v>140561.39</x:v>
      </x:c>
    </x:row>
    <x:row r="9">
      <x:c r="A9" s="20" t="str">
        <x:v>Các khoản giảm trừ</x:v>
      </x:c>
      <x:c r="B9" s="40" t="n">
        <x:v>-0.08</x:v>
      </x:c>
      <x:c r="C9" s="40" t="n">
        <x:v>-10.87</x:v>
      </x:c>
      <x:c r="D9" s="40" t="n">
        <x:v>-90.78</x:v>
      </x:c>
      <x:c r="E9" s="40" t="n">
        <x:v>-137.31</x:v>
      </x:c>
      <x:c r="F9" s="40" t="n">
        <x:v>-120.86</x:v>
      </x:c>
      <x:c r="G9" s="40" t="n">
        <x:v>-225.63</x:v>
      </x:c>
      <x:c r="H9" s="40" t="n">
        <x:v>-241.01</x:v>
      </x:c>
      <x:c r="I9" s="40" t="n">
        <x:v>-295.22</x:v>
      </x:c>
      <x:c r="J9" s="40" t="n">
        <x:v>-265.94</x:v>
      </x:c>
      <x:c r="K9" s="40" t="n">
        <x:v>-299.77</x:v>
      </x:c>
      <x:c r="L9" s="40" t="n">
        <x:v>-411.63</x:v>
      </x:c>
      <x:c r="M9" s="40" t="n">
        <x:v>-601.68</x:v>
      </x:c>
      <x:c r="N9" s="40" t="n">
        <x:v>-693.13</x:v>
      </x:c>
      <x:c r="O9" s="40" t="n">
        <x:v>-743.97</x:v>
      </x:c>
      <x:c r="P9" s="40" t="n">
        <x:v>-1019.71</x:v>
      </x:c>
      <x:c r="Q9" s="40" t="n">
        <x:v>-1160.54</x:v>
      </x:c>
      <x:c r="R9" s="40" t="n">
        <x:v>-1185.57</x:v>
      </x:c>
      <x:c r="S9" s="40" t="n">
        <x:v>-1361.54</x:v>
      </x:c>
      <x:c r="T9" s="40" t="n">
        <x:v>-1402.2</x:v>
      </x:c>
      <x:c r="U9" s="40" t="n">
        <x:v>-1706.28</x:v>
      </x:c>
    </x:row>
    <x:row r="10">
      <x:c r="A10" s="20" t="str">
        <x:v>Doanh số thuần</x:v>
      </x:c>
      <x:c r="B10" s="40" t="n">
        <x:v>909.01</x:v>
      </x:c>
      <x:c r="C10" s="40" t="n">
        <x:v>1318.88</x:v>
      </x:c>
      <x:c r="D10" s="40" t="n">
        <x:v>5642.93</x:v>
      </x:c>
      <x:c r="E10" s="40" t="n">
        <x:v>8364.8</x:v>
      </x:c>
      <x:c r="F10" s="40" t="n">
        <x:v>8123.39</x:v>
      </x:c>
      <x:c r="G10" s="40" t="n">
        <x:v>14267.08</x:v>
      </x:c>
      <x:c r="H10" s="40" t="n">
        <x:v>17851.9</x:v>
      </x:c>
      <x:c r="I10" s="40" t="n">
        <x:v>16826.85</x:v>
      </x:c>
      <x:c r="J10" s="40" t="n">
        <x:v>18934.29</x:v>
      </x:c>
      <x:c r="K10" s="40" t="n">
        <x:v>25525.35</x:v>
      </x:c>
      <x:c r="L10" s="40" t="n">
        <x:v>27452.93</x:v>
      </x:c>
      <x:c r="M10" s="40" t="n">
        <x:v>33283.21</x:v>
      </x:c>
      <x:c r="N10" s="40" t="n">
        <x:v>46161.69</x:v>
      </x:c>
      <x:c r="O10" s="40" t="n">
        <x:v>55836.46</x:v>
      </x:c>
      <x:c r="P10" s="40" t="n">
        <x:v>63658.19</x:v>
      </x:c>
      <x:c r="Q10" s="40" t="n">
        <x:v>90118.5</x:v>
      </x:c>
      <x:c r="R10" s="40" t="n">
        <x:v>149679.79</x:v>
      </x:c>
      <x:c r="S10" s="40" t="n">
        <x:v>141409.27</x:v>
      </x:c>
      <x:c r="T10" s="40" t="n">
        <x:v>118953.03</x:v>
      </x:c>
      <x:c r="U10" s="40" t="n">
        <x:v>138855.11</x:v>
      </x:c>
    </x:row>
    <x:row r="11">
      <x:c r="A11" s="20" t="str">
        <x:v>Giá vốn hàng bán</x:v>
      </x:c>
      <x:c r="B11" s="40" t="n">
        <x:v>-893.69</x:v>
      </x:c>
      <x:c r="C11" s="40" t="n">
        <x:v>-1192.36</x:v>
      </x:c>
      <x:c r="D11" s="40" t="n">
        <x:v>-4676.41</x:v>
      </x:c>
      <x:c r="E11" s="40" t="n">
        <x:v>-7106.5</x:v>
      </x:c>
      <x:c r="F11" s="40" t="n">
        <x:v>-6147.35</x:v>
      </x:c>
      <x:c r="G11" s="40" t="n">
        <x:v>-11808.4</x:v>
      </x:c>
      <x:c r="H11" s="40" t="n">
        <x:v>-14979.11</x:v>
      </x:c>
      <x:c r="I11" s="40" t="n">
        <x:v>-14341.64</x:v>
      </x:c>
      <x:c r="J11" s="40" t="n">
        <x:v>-15650.54</x:v>
      </x:c>
      <x:c r="K11" s="40" t="n">
        <x:v>-20338.35</x:v>
      </x:c>
      <x:c r="L11" s="40" t="n">
        <x:v>-21858.96</x:v>
      </x:c>
      <x:c r="M11" s="40" t="n">
        <x:v>-24532.65</x:v>
      </x:c>
      <x:c r="N11" s="40" t="n">
        <x:v>-35536.12</x:v>
      </x:c>
      <x:c r="O11" s="40" t="n">
        <x:v>-44165.63</x:v>
      </x:c>
      <x:c r="P11" s="40" t="n">
        <x:v>-52472.82</x:v>
      </x:c>
      <x:c r="Q11" s="40" t="n">
        <x:v>-71214.45</x:v>
      </x:c>
      <x:c r="R11" s="40" t="n">
        <x:v>-108571.38</x:v>
      </x:c>
      <x:c r="S11" s="40" t="n">
        <x:v>-124645.85</x:v>
      </x:c>
      <x:c r="T11" s="40" t="n">
        <x:v>-106015.19</x:v>
      </x:c>
      <x:c r="U11" s="40" t="n">
        <x:v>-120357.56</x:v>
      </x:c>
    </x:row>
    <x:row r="12">
      <x:c r="A12" s="20" t="str">
        <x:v>Lãi gộp</x:v>
      </x:c>
      <x:c r="B12" s="40" t="n">
        <x:v>15.31</x:v>
      </x:c>
      <x:c r="C12" s="40" t="n">
        <x:v>126.53</x:v>
      </x:c>
      <x:c r="D12" s="40" t="n">
        <x:v>966.52</x:v>
      </x:c>
      <x:c r="E12" s="40" t="n">
        <x:v>1258.31</x:v>
      </x:c>
      <x:c r="F12" s="40" t="n">
        <x:v>1976.04</x:v>
      </x:c>
      <x:c r="G12" s="40" t="n">
        <x:v>2458.69</x:v>
      </x:c>
      <x:c r="H12" s="40" t="n">
        <x:v>2872.78</x:v>
      </x:c>
      <x:c r="I12" s="40" t="n">
        <x:v>2485.21</x:v>
      </x:c>
      <x:c r="J12" s="40" t="n">
        <x:v>3283.75</x:v>
      </x:c>
      <x:c r="K12" s="40" t="n">
        <x:v>5187</x:v>
      </x:c>
      <x:c r="L12" s="40" t="n">
        <x:v>5593.98</x:v>
      </x:c>
      <x:c r="M12" s="40" t="n">
        <x:v>8750.56</x:v>
      </x:c>
      <x:c r="N12" s="40" t="n">
        <x:v>10625.57</x:v>
      </x:c>
      <x:c r="O12" s="40" t="n">
        <x:v>11670.83</x:v>
      </x:c>
      <x:c r="P12" s="40" t="n">
        <x:v>11185.37</x:v>
      </x:c>
      <x:c r="Q12" s="40" t="n">
        <x:v>18904.05</x:v>
      </x:c>
      <x:c r="R12" s="40" t="n">
        <x:v>41108.41</x:v>
      </x:c>
      <x:c r="S12" s="40" t="n">
        <x:v>16763.43</x:v>
      </x:c>
      <x:c r="T12" s="40" t="n">
        <x:v>12937.84</x:v>
      </x:c>
      <x:c r="U12" s="40" t="n">
        <x:v>18497.55</x:v>
      </x:c>
    </x:row>
    <x:row r="13">
      <x:c r="A13" s="20" t="str">
        <x:v>Thu nhập tài chính</x:v>
      </x:c>
      <x:c r="B13" s="40" t="n">
        <x:v>0.09</x:v>
      </x:c>
      <x:c r="C13" s="40" t="n">
        <x:v>0.14</x:v>
      </x:c>
      <x:c r="D13" s="40" t="n">
        <x:v>25.89</x:v>
      </x:c>
      <x:c r="E13" s="40" t="n">
        <x:v>149.81</x:v>
      </x:c>
      <x:c r="F13" s="40" t="n">
        <x:v>131.7</x:v>
      </x:c>
      <x:c r="G13" s="40" t="n">
        <x:v>204.71</x:v>
      </x:c>
      <x:c r="H13" s="40" t="n">
        <x:v>329.28</x:v>
      </x:c>
      <x:c r="I13" s="40" t="n">
        <x:v>164.62</x:v>
      </x:c>
      <x:c r="J13" s="40" t="n">
        <x:v>276.28</x:v>
      </x:c>
      <x:c r="K13" s="40" t="n">
        <x:v>160.29</x:v>
      </x:c>
      <x:c r="L13" s="40" t="n">
        <x:v>248.61</x:v>
      </x:c>
      <x:c r="M13" s="40" t="n">
        <x:v>197.18</x:v>
      </x:c>
      <x:c r="N13" s="40" t="n">
        <x:v>186.22</x:v>
      </x:c>
      <x:c r="O13" s="40" t="n">
        <x:v>294.41</x:v>
      </x:c>
      <x:c r="P13" s="40" t="n">
        <x:v>471.05</x:v>
      </x:c>
      <x:c r="Q13" s="40" t="n">
        <x:v>1004.79</x:v>
      </x:c>
      <x:c r="R13" s="40" t="n">
        <x:v>3071.44</x:v>
      </x:c>
      <x:c r="S13" s="40" t="n">
        <x:v>3743.65</x:v>
      </x:c>
      <x:c r="T13" s="40" t="n">
        <x:v>3173.09</x:v>
      </x:c>
      <x:c r="U13" s="40" t="n">
        <x:v>2618.92</x:v>
      </x:c>
    </x:row>
    <x:row r="14">
      <x:c r="A14" s="20" t="str">
        <x:v>Chi phí tài chính</x:v>
      </x:c>
      <x:c r="B14" s="40" t="n">
        <x:v>-20.64</x:v>
      </x:c>
      <x:c r="C14" s="40" t="n">
        <x:v>-41.74</x:v>
      </x:c>
      <x:c r="D14" s="40" t="n">
        <x:v>-45.26</x:v>
      </x:c>
      <x:c r="E14" s="40" t="n">
        <x:v>-170.81</x:v>
      </x:c>
      <x:c r="F14" s="40" t="n">
        <x:v>-281.07</x:v>
      </x:c>
      <x:c r="G14" s="40" t="n">
        <x:v>-693.8</x:v>
      </x:c>
      <x:c r="H14" s="40" t="n">
        <x:v>-1069.83</x:v>
      </x:c>
      <x:c r="I14" s="40" t="n">
        <x:v>-585.02</x:v>
      </x:c>
      <x:c r="J14" s="40" t="n">
        <x:v>-528.41</x:v>
      </x:c>
      <x:c r="K14" s="40" t="n">
        <x:v>-563.83</x:v>
      </x:c>
      <x:c r="L14" s="40" t="n">
        <x:v>-566.23</x:v>
      </x:c>
      <x:c r="M14" s="40" t="n">
        <x:v>-367.99</x:v>
      </x:c>
      <x:c r="N14" s="40" t="n">
        <x:v>-555.76</x:v>
      </x:c>
      <x:c r="O14" s="40" t="n">
        <x:v>-772.32</x:v>
      </x:c>
      <x:c r="P14" s="40" t="n">
        <x:v>-1181.68</x:v>
      </x:c>
      <x:c r="Q14" s="40" t="n">
        <x:v>-2837.41</x:v>
      </x:c>
      <x:c r="R14" s="40" t="n">
        <x:v>-3731.54</x:v>
      </x:c>
      <x:c r="S14" s="40" t="n">
        <x:v>-7026.72</x:v>
      </x:c>
      <x:c r="T14" s="40" t="n">
        <x:v>-5191.51</x:v>
      </x:c>
      <x:c r="U14" s="40" t="n">
        <x:v>-3966.64</x:v>
      </x:c>
    </x:row>
    <x:row r="15">
      <x:c r="A15" s="20" t="str">
        <x:v>Trong đó: Chi phí lãi vay</x:v>
      </x:c>
      <x:c r="B15" s="40" t="n">
        <x:v>-19.38</x:v>
      </x:c>
      <x:c r="C15" s="40" t="n">
        <x:v>-35.94</x:v>
      </x:c>
      <x:c r="D15" s="40" t="n">
        <x:v>-39.57</x:v>
      </x:c>
      <x:c r="E15" s="40" t="n">
        <x:v>-74.44</x:v>
      </x:c>
      <x:c r="F15" s="40" t="n">
        <x:v>-76.18</x:v>
      </x:c>
      <x:c r="G15" s="40" t="n">
        <x:v>-413.09</x:v>
      </x:c>
      <x:c r="H15" s="40" t="n">
        <x:v>-765.58</x:v>
      </x:c>
      <x:c r="I15" s="40" t="n">
        <x:v>-526.97</x:v>
      </x:c>
      <x:c r="J15" s="40" t="n">
        <x:v>-370.95</x:v>
      </x:c>
      <x:c r="K15" s="40" t="n">
        <x:v>-350.63</x:v>
      </x:c>
      <x:c r="L15" s="40" t="n">
        <x:v>-251.34</x:v>
      </x:c>
      <x:c r="M15" s="40" t="n">
        <x:v>-279.95</x:v>
      </x:c>
      <x:c r="N15" s="40" t="n">
        <x:v>-479.71</x:v>
      </x:c>
      <x:c r="O15" s="40" t="n">
        <x:v>-539.86</x:v>
      </x:c>
      <x:c r="P15" s="40" t="n">
        <x:v>-936.71</x:v>
      </x:c>
      <x:c r="Q15" s="40" t="n">
        <x:v>-2191.68</x:v>
      </x:c>
      <x:c r="R15" s="40" t="n">
        <x:v>-2525.82</x:v>
      </x:c>
      <x:c r="S15" s="40" t="n">
        <x:v>-3083.64</x:v>
      </x:c>
      <x:c r="T15" s="40" t="n">
        <x:v>-3585.08</x:v>
      </x:c>
      <x:c r="U15" s="40" t="n">
        <x:v>-2287.36</x:v>
      </x:c>
    </x:row>
    <x:row r="16">
      <x:c r="A16" s="20" t="str">
        <x:v>Lãi/(lỗ) từ công ty liên doanh (từ năm 2015)</x:v>
      </x:c>
      <x:c r="B16" s="40" t="n">
        <x:v>0</x:v>
      </x:c>
      <x:c r="C16" s="40" t="n">
        <x:v>0</x:v>
      </x:c>
      <x:c r="D16" s="40" t="n">
        <x:v>1.38</x:v>
      </x:c>
      <x:c r="E16" s="40" t="n">
        <x:v>9.55</x:v>
      </x:c>
      <x:c r="F16" s="40" t="n">
        <x:v>-10.3</x:v>
      </x:c>
      <x:c r="G16" s="40" t="n">
        <x:v>45.99</x:v>
      </x:c>
      <x:c r="H16" s="40" t="n">
        <x:v>-10.75</x:v>
      </x:c>
      <x:c r="I16" s="40" t="n">
        <x:v>-0.54</x:v>
      </x:c>
      <x:c r="J16" s="40" t="n">
        <x:v>-0.26</x:v>
      </x:c>
      <x:c r="K16" s="40" t="n">
        <x:v>-0.17</x:v>
      </x:c>
      <x:c r="L16" s="40" t="n">
        <x:v>-0.19</x:v>
      </x:c>
      <x:c r="M16" s="40" t="n">
        <x:v>-0.53</x:v>
      </x:c>
      <x:c r="N16" s="40" t="n">
        <x:v>-0.16</x:v>
      </x:c>
      <x:c r="O16" s="40" t="n">
        <x:v>0</x:v>
      </x:c>
      <x:c r="P16" s="40" t="n">
        <x:v>-1.43</x:v>
      </x:c>
      <x:c r="Q16" s="40" t="n">
        <x:v>1.96</x:v>
      </x:c>
      <x:c r="R16" s="40" t="n">
        <x:v>4.47</x:v>
      </x:c>
      <x:c r="S16" s="40" t="n">
        <x:v>-1.07</x:v>
      </x:c>
      <x:c r="T16" s="40" t="n">
        <x:v>0</x:v>
      </x:c>
      <x:c r="U16" s="40" t="n">
        <x:v>0</x:v>
      </x:c>
    </x:row>
    <x:row r="17">
      <x:c r="A17" s="20" t="str">
        <x:v>Chi phí bán hàng</x:v>
      </x:c>
      <x:c r="B17" s="40" t="n">
        <x:v>0</x:v>
      </x:c>
      <x:c r="C17" s="40" t="n">
        <x:v>-2.8</x:v>
      </x:c>
      <x:c r="D17" s="40" t="n">
        <x:v>-89.01</x:v>
      </x:c>
      <x:c r="E17" s="40" t="n">
        <x:v>-106.41</x:v>
      </x:c>
      <x:c r="F17" s="40" t="n">
        <x:v>-124.51</x:v>
      </x:c>
      <x:c r="G17" s="40" t="n">
        <x:v>-179.34</x:v>
      </x:c>
      <x:c r="H17" s="40" t="n">
        <x:v>-217.42</x:v>
      </x:c>
      <x:c r="I17" s="40" t="n">
        <x:v>-274.04</x:v>
      </x:c>
      <x:c r="J17" s="40" t="n">
        <x:v>-253.65</x:v>
      </x:c>
      <x:c r="K17" s="40" t="n">
        <x:v>-366.09</x:v>
      </x:c>
      <x:c r="L17" s="40" t="n">
        <x:v>-424.15</x:v>
      </x:c>
      <x:c r="M17" s="40" t="n">
        <x:v>-489.95</x:v>
      </x:c>
      <x:c r="N17" s="40" t="n">
        <x:v>-594.71</x:v>
      </x:c>
      <x:c r="O17" s="40" t="n">
        <x:v>-676.81</x:v>
      </x:c>
      <x:c r="P17" s="40" t="n">
        <x:v>-873.33</x:v>
      </x:c>
      <x:c r="Q17" s="40" t="n">
        <x:v>-1090.8</x:v>
      </x:c>
      <x:c r="R17" s="40" t="n">
        <x:v>-2120.07</x:v>
      </x:c>
      <x:c r="S17" s="40" t="n">
        <x:v>-2665.81</x:v>
      </x:c>
      <x:c r="T17" s="40" t="n">
        <x:v>-1961.36</x:v>
      </x:c>
      <x:c r="U17" s="40" t="n">
        <x:v>-2337.31</x:v>
      </x:c>
    </x:row>
    <x:row r="18">
      <x:c r="A18" s="20" t="str">
        <x:v>Chi phí quản lý doanh nghiệp</x:v>
      </x:c>
      <x:c r="B18" s="40" t="n">
        <x:v>-10.04</x:v>
      </x:c>
      <x:c r="C18" s="40" t="n">
        <x:v>-7.69</x:v>
      </x:c>
      <x:c r="D18" s="40" t="n">
        <x:v>-106.72</x:v>
      </x:c>
      <x:c r="E18" s="40" t="n">
        <x:v>-138.46</x:v>
      </x:c>
      <x:c r="F18" s="40" t="n">
        <x:v>-196.49</x:v>
      </x:c>
      <x:c r="G18" s="40" t="n">
        <x:v>-274.51</x:v>
      </x:c>
      <x:c r="H18" s="40" t="n">
        <x:v>-401.75</x:v>
      </x:c>
      <x:c r="I18" s="40" t="n">
        <x:v>-586.97</x:v>
      </x:c>
      <x:c r="J18" s="40" t="n">
        <x:v>-416.17</x:v>
      </x:c>
      <x:c r="K18" s="40" t="n">
        <x:v>-607.21</x:v>
      </x:c>
      <x:c r="L18" s="40" t="n">
        <x:v>-760.82</x:v>
      </x:c>
      <x:c r="M18" s="40" t="n">
        <x:v>-404.59</x:v>
      </x:c>
      <x:c r="N18" s="40" t="n">
        <x:v>-409.04</x:v>
      </x:c>
      <x:c r="O18" s="40" t="n">
        <x:v>-444.02</x:v>
      </x:c>
      <x:c r="P18" s="40" t="n">
        <x:v>-569.01</x:v>
      </x:c>
      <x:c r="Q18" s="40" t="n">
        <x:v>-690.3</x:v>
      </x:c>
      <x:c r="R18" s="40" t="n">
        <x:v>-1324.26</x:v>
      </x:c>
      <x:c r="S18" s="40" t="n">
        <x:v>-1019.44</x:v>
      </x:c>
      <x:c r="T18" s="40" t="n">
        <x:v>-1307.29</x:v>
      </x:c>
      <x:c r="U18" s="40" t="n">
        <x:v>-1545.52</x:v>
      </x:c>
    </x:row>
    <x:row r="19">
      <x:c r="A19" s="20" t="str">
        <x:v>Lãi/(lỗ) từ hoạt động kinh doanh</x:v>
      </x:c>
      <x:c r="B19" s="40" t="n">
        <x:v>-15.28</x:v>
      </x:c>
      <x:c r="C19" s="40" t="n">
        <x:v>74.44</x:v>
      </x:c>
      <x:c r="D19" s="40" t="n">
        <x:v>751.42</x:v>
      </x:c>
      <x:c r="E19" s="40" t="n">
        <x:v>992.44</x:v>
      </x:c>
      <x:c r="F19" s="40" t="n">
        <x:v>1505.68</x:v>
      </x:c>
      <x:c r="G19" s="40" t="n">
        <x:v>1515.75</x:v>
      </x:c>
      <x:c r="H19" s="40" t="n">
        <x:v>1513.06</x:v>
      </x:c>
      <x:c r="I19" s="40" t="n">
        <x:v>1203.8</x:v>
      </x:c>
      <x:c r="J19" s="40" t="n">
        <x:v>2361.79</x:v>
      </x:c>
      <x:c r="K19" s="40" t="n">
        <x:v>3809.98</x:v>
      </x:c>
      <x:c r="L19" s="40" t="n">
        <x:v>4091.19</x:v>
      </x:c>
      <x:c r="M19" s="40" t="n">
        <x:v>7684.68</x:v>
      </x:c>
      <x:c r="N19" s="40" t="n">
        <x:v>9252.12</x:v>
      </x:c>
      <x:c r="O19" s="40" t="n">
        <x:v>10072.09</x:v>
      </x:c>
      <x:c r="P19" s="40" t="n">
        <x:v>9030.98</x:v>
      </x:c>
      <x:c r="Q19" s="40" t="n">
        <x:v>15292.3</x:v>
      </x:c>
      <x:c r="R19" s="40" t="n">
        <x:v>37008.44</x:v>
      </x:c>
      <x:c r="S19" s="40" t="n">
        <x:v>9794.03</x:v>
      </x:c>
      <x:c r="T19" s="40" t="n">
        <x:v>7650.76</x:v>
      </x:c>
      <x:c r="U19" s="40" t="n">
        <x:v>13267.01</x:v>
      </x:c>
    </x:row>
    <x:row r="20">
      <x:c r="A20" s="20" t="str">
        <x:v>Thu nhập khác</x:v>
      </x:c>
      <x:c r="B20" s="40" t="n">
        <x:v>18.68</x:v>
      </x:c>
      <x:c r="C20" s="40" t="n">
        <x:v>0.98</x:v>
      </x:c>
      <x:c r="D20" s="40" t="n">
        <x:v>30.42</x:v>
      </x:c>
      <x:c r="E20" s="40" t="n">
        <x:v>26.29</x:v>
      </x:c>
      <x:c r="F20" s="40" t="n">
        <x:v>30.14</x:v>
      </x:c>
      <x:c r="G20" s="40" t="n">
        <x:v>256.78</x:v>
      </x:c>
      <x:c r="H20" s="40" t="n">
        <x:v>114.29</x:v>
      </x:c>
      <x:c r="I20" s="40" t="n">
        <x:v>210.27</x:v>
      </x:c>
      <x:c r="J20" s="40" t="n">
        <x:v>199.1</x:v>
      </x:c>
      <x:c r="K20" s="40" t="n">
        <x:v>257.73</x:v>
      </x:c>
      <x:c r="L20" s="40" t="n">
        <x:v>314.55</x:v>
      </x:c>
      <x:c r="M20" s="40" t="n">
        <x:v>434.47</x:v>
      </x:c>
      <x:c r="N20" s="40" t="n">
        <x:v>432.79</x:v>
      </x:c>
      <x:c r="O20" s="40" t="n">
        <x:v>488.86</x:v>
      </x:c>
      <x:c r="P20" s="40" t="n">
        <x:v>657.68</x:v>
      </x:c>
      <x:c r="Q20" s="40" t="n">
        <x:v>654.08</x:v>
      </x:c>
      <x:c r="R20" s="40" t="n">
        <x:v>796.67</x:v>
      </x:c>
      <x:c r="S20" s="40" t="n">
        <x:v>872.02</x:v>
      </x:c>
      <x:c r="T20" s="40" t="n">
        <x:v>771.97</x:v>
      </x:c>
      <x:c r="U20" s="40" t="n">
        <x:v>1159.77</x:v>
      </x:c>
    </x:row>
    <x:row r="21">
      <x:c r="A21" s="20" t="str">
        <x:v>Chi phí khác</x:v>
      </x:c>
      <x:c r="B21" s="40" t="n">
        <x:v>-0.67</x:v>
      </x:c>
      <x:c r="C21" s="40" t="n">
        <x:v>-0.91</x:v>
      </x:c>
      <x:c r="D21" s="40" t="n">
        <x:v>-23.79</x:v>
      </x:c>
      <x:c r="E21" s="40" t="n">
        <x:v>-9.65</x:v>
      </x:c>
      <x:c r="F21" s="40" t="n">
        <x:v>-15.54</x:v>
      </x:c>
      <x:c r="G21" s="40" t="n">
        <x:v>-254.36</x:v>
      </x:c>
      <x:c r="H21" s="40" t="n">
        <x:v>-127.46</x:v>
      </x:c>
      <x:c r="I21" s="40" t="n">
        <x:v>-195.33</x:v>
      </x:c>
      <x:c r="J21" s="40" t="n">
        <x:v>-166.24</x:v>
      </x:c>
      <x:c r="K21" s="40" t="n">
        <x:v>-298.19</x:v>
      </x:c>
      <x:c r="L21" s="40" t="n">
        <x:v>-415.9</x:v>
      </x:c>
      <x:c r="M21" s="40" t="n">
        <x:v>-417.32</x:v>
      </x:c>
      <x:c r="N21" s="40" t="n">
        <x:v>-396.55</x:v>
      </x:c>
      <x:c r="O21" s="40" t="n">
        <x:v>-489.87</x:v>
      </x:c>
      <x:c r="P21" s="40" t="n">
        <x:v>-592</x:v>
      </x:c>
      <x:c r="Q21" s="40" t="n">
        <x:v>-589.42</x:v>
      </x:c>
      <x:c r="R21" s="40" t="n">
        <x:v>-748.33</x:v>
      </x:c>
      <x:c r="S21" s="40" t="n">
        <x:v>-743.11</x:v>
      </x:c>
      <x:c r="T21" s="40" t="n">
        <x:v>-630.01</x:v>
      </x:c>
      <x:c r="U21" s="40" t="n">
        <x:v>-733.27</x:v>
      </x:c>
    </x:row>
    <x:row r="22">
      <x:c r="A22" s="20" t="str">
        <x:v>Thu nhập khác, ròng</x:v>
      </x:c>
      <x:c r="B22" s="40" t="n">
        <x:v>18</x:v>
      </x:c>
      <x:c r="C22" s="40" t="n">
        <x:v>0.07</x:v>
      </x:c>
      <x:c r="D22" s="40" t="n">
        <x:v>6.63</x:v>
      </x:c>
      <x:c r="E22" s="40" t="n">
        <x:v>16.64</x:v>
      </x:c>
      <x:c r="F22" s="40" t="n">
        <x:v>14.6</x:v>
      </x:c>
      <x:c r="G22" s="40" t="n">
        <x:v>2.41</x:v>
      </x:c>
      <x:c r="H22" s="40" t="n">
        <x:v>-13.17</x:v>
      </x:c>
      <x:c r="I22" s="40" t="n">
        <x:v>14.94</x:v>
      </x:c>
      <x:c r="J22" s="40" t="n">
        <x:v>32.87</x:v>
      </x:c>
      <x:c r="K22" s="40" t="n">
        <x:v>-40.46</x:v>
      </x:c>
      <x:c r="L22" s="40" t="n">
        <x:v>-101.36</x:v>
      </x:c>
      <x:c r="M22" s="40" t="n">
        <x:v>17.15</x:v>
      </x:c>
      <x:c r="N22" s="40" t="n">
        <x:v>36.25</x:v>
      </x:c>
      <x:c r="O22" s="40" t="n">
        <x:v>-1.02</x:v>
      </x:c>
      <x:c r="P22" s="40" t="n">
        <x:v>65.68</x:v>
      </x:c>
      <x:c r="Q22" s="40" t="n">
        <x:v>64.66</x:v>
      </x:c>
      <x:c r="R22" s="40" t="n">
        <x:v>48.33</x:v>
      </x:c>
      <x:c r="S22" s="40" t="n">
        <x:v>128.91</x:v>
      </x:c>
      <x:c r="T22" s="40" t="n">
        <x:v>141.97</x:v>
      </x:c>
      <x:c r="U22" s="40" t="n">
        <x:v>426.5</x:v>
      </x:c>
    </x:row>
    <x:row r="23">
      <x:c r="A23" s="20" t="str">
        <x:v>Lãi/(lỗ) từ công ty liên doanh</x:v>
      </x:c>
      <x:c r="B23" s="40" t="n">
        <x:v>0</x:v>
      </x:c>
      <x:c r="C23" s="40" t="n">
        <x:v>0</x:v>
      </x:c>
      <x:c r="D23" s="40" t="n">
        <x:v>0</x:v>
      </x:c>
      <x:c r="E23" s="40" t="n">
        <x:v>0</x:v>
      </x:c>
      <x:c r="F23" s="40" t="n">
        <x:v>0</x:v>
      </x:c>
      <x:c r="G23" s="40" t="n">
        <x:v>0</x:v>
      </x:c>
      <x:c r="H23" s="40" t="n">
        <x:v>0</x:v>
      </x:c>
      <x:c r="I23" s="40" t="n">
        <x:v>0</x:v>
      </x:c>
      <x:c r="J23" s="40" t="n">
        <x:v>0</x:v>
      </x:c>
      <x:c r="K23" s="40" t="n">
        <x:v>0</x:v>
      </x:c>
      <x:c r="L23" s="40" t="n">
        <x:v>0</x:v>
      </x:c>
      <x:c r="M23" s="40" t="n">
        <x:v>0</x:v>
      </x:c>
      <x:c r="N23" s="40" t="n">
        <x:v>0</x:v>
      </x:c>
      <x:c r="O23" s="40" t="n">
        <x:v>0</x:v>
      </x:c>
      <x:c r="P23" s="40" t="n">
        <x:v>0</x:v>
      </x:c>
      <x:c r="Q23" s="40" t="n">
        <x:v>0</x:v>
      </x:c>
      <x:c r="R23" s="40" t="n">
        <x:v>0</x:v>
      </x:c>
      <x:c r="S23" s="40" t="n">
        <x:v>0</x:v>
      </x:c>
      <x:c r="T23" s="40" t="n">
        <x:v>0</x:v>
      </x:c>
      <x:c r="U23" s="40" t="n">
        <x:v>0</x:v>
      </x:c>
    </x:row>
    <x:row r="24">
      <x:c r="A24" s="20" t="str">
        <x:v>Lãi/(lỗ) ròng trước thuế</x:v>
      </x:c>
      <x:c r="B24" s="40" t="n">
        <x:v>2.73</x:v>
      </x:c>
      <x:c r="C24" s="40" t="n">
        <x:v>74.51</x:v>
      </x:c>
      <x:c r="D24" s="40" t="n">
        <x:v>759.43</x:v>
      </x:c>
      <x:c r="E24" s="40" t="n">
        <x:v>1018.63</x:v>
      </x:c>
      <x:c r="F24" s="40" t="n">
        <x:v>1509.98</x:v>
      </x:c>
      <x:c r="G24" s="40" t="n">
        <x:v>1564.15</x:v>
      </x:c>
      <x:c r="H24" s="40" t="n">
        <x:v>1489.14</x:v>
      </x:c>
      <x:c r="I24" s="40" t="n">
        <x:v>1218.21</x:v>
      </x:c>
      <x:c r="J24" s="40" t="n">
        <x:v>2394.4</x:v>
      </x:c>
      <x:c r="K24" s="40" t="n">
        <x:v>3769.52</x:v>
      </x:c>
      <x:c r="L24" s="40" t="n">
        <x:v>3989.83</x:v>
      </x:c>
      <x:c r="M24" s="40" t="n">
        <x:v>7701.82</x:v>
      </x:c>
      <x:c r="N24" s="40" t="n">
        <x:v>9288.37</x:v>
      </x:c>
      <x:c r="O24" s="40" t="n">
        <x:v>10071.07</x:v>
      </x:c>
      <x:c r="P24" s="40" t="n">
        <x:v>9096.66</x:v>
      </x:c>
      <x:c r="Q24" s="40" t="n">
        <x:v>15356.97</x:v>
      </x:c>
      <x:c r="R24" s="40" t="n">
        <x:v>37056.78</x:v>
      </x:c>
      <x:c r="S24" s="40" t="n">
        <x:v>9922.94</x:v>
      </x:c>
      <x:c r="T24" s="40" t="n">
        <x:v>7792.73</x:v>
      </x:c>
      <x:c r="U24" s="40" t="n">
        <x:v>13693.5</x:v>
      </x:c>
    </x:row>
    <x:row r="25">
      <x:c r="A25" s="20" t="str">
        <x:v>Thuế thu nhập doanh nghiệp – hiện thời</x:v>
      </x:c>
      <x:c r="B25" s="40" t="n">
        <x:v>0</x:v>
      </x:c>
      <x:c r="C25" s="40" t="n">
        <x:v>-2.63</x:v>
      </x:c>
      <x:c r="D25" s="40" t="n">
        <x:v>-122.24</x:v>
      </x:c>
      <x:c r="E25" s="40" t="n">
        <x:v>-164.13</x:v>
      </x:c>
      <x:c r="F25" s="40" t="n">
        <x:v>-251.2</x:v>
      </x:c>
      <x:c r="G25" s="40" t="n">
        <x:v>-208.25</x:v>
      </x:c>
      <x:c r="H25" s="40" t="n">
        <x:v>-209.14</x:v>
      </x:c>
      <x:c r="I25" s="40" t="n">
        <x:v>-168.28</x:v>
      </x:c>
      <x:c r="J25" s="40" t="n">
        <x:v>-390.18</x:v>
      </x:c>
      <x:c r="K25" s="40" t="n">
        <x:v>-517.12</x:v>
      </x:c>
      <x:c r="L25" s="40" t="n">
        <x:v>-516.98</x:v>
      </x:c>
      <x:c r="M25" s="40" t="n">
        <x:v>-1138.49</x:v>
      </x:c>
      <x:c r="N25" s="40" t="n">
        <x:v>-1317.63</x:v>
      </x:c>
      <x:c r="O25" s="40" t="n">
        <x:v>-1506.32</x:v>
      </x:c>
      <x:c r="P25" s="40" t="n">
        <x:v>-1603.31</x:v>
      </x:c>
      <x:c r="Q25" s="40" t="n">
        <x:v>-1784.57</x:v>
      </x:c>
      <x:c r="R25" s="40" t="n">
        <x:v>-2855.31</x:v>
      </x:c>
      <x:c r="S25" s="40" t="n">
        <x:v>-1001.02</x:v>
      </x:c>
      <x:c r="T25" s="40" t="n">
        <x:v>-1073.55</x:v>
      </x:c>
      <x:c r="U25" s="40" t="n">
        <x:v>-1765.81</x:v>
      </x:c>
    </x:row>
    <x:row r="26">
      <x:c r="A26" s="20" t="str">
        <x:v>Thuế thu nhập doanh nghiệp – hoãn lại</x:v>
      </x:c>
      <x:c r="B26" s="40" t="n">
        <x:v>0</x:v>
      </x:c>
      <x:c r="C26" s="40" t="n">
        <x:v>0.05</x:v>
      </x:c>
      <x:c r="D26" s="40" t="n">
        <x:v>6.79</x:v>
      </x:c>
      <x:c r="E26" s="40" t="n">
        <x:v>4.91</x:v>
      </x:c>
      <x:c r="F26" s="40" t="n">
        <x:v>11.92</x:v>
      </x:c>
      <x:c r="G26" s="40" t="n">
        <x:v>20.42</x:v>
      </x:c>
      <x:c r="H26" s="40" t="n">
        <x:v>16.85</x:v>
      </x:c>
      <x:c r="I26" s="40" t="n">
        <x:v>-19.42</x:v>
      </x:c>
      <x:c r="J26" s="40" t="n">
        <x:v>6.21</x:v>
      </x:c>
      <x:c r="K26" s="40" t="n">
        <x:v>-2.19</x:v>
      </x:c>
      <x:c r="L26" s="40" t="n">
        <x:v>31.53</x:v>
      </x:c>
      <x:c r="M26" s="40" t="n">
        <x:v>42.87</x:v>
      </x:c>
      <x:c r="N26" s="40" t="n">
        <x:v>44.02</x:v>
      </x:c>
      <x:c r="O26" s="40" t="n">
        <x:v>35.8</x:v>
      </x:c>
      <x:c r="P26" s="40" t="n">
        <x:v>84.89</x:v>
      </x:c>
      <x:c r="Q26" s="40" t="n">
        <x:v>-66.23</x:v>
      </x:c>
      <x:c r="R26" s="40" t="n">
        <x:v>319.48</x:v>
      </x:c>
      <x:c r="S26" s="40" t="n">
        <x:v>-477.49</x:v>
      </x:c>
      <x:c r="T26" s="40" t="n">
        <x:v>81.21</x:v>
      </x:c>
      <x:c r="U26" s="40" t="n">
        <x:v>92.33</x:v>
      </x:c>
    </x:row>
    <x:row r="27">
      <x:c r="A27" s="20" t="str">
        <x:v>Chi phí thuế thu nhập doanh nghiệp</x:v>
      </x:c>
      <x:c r="B27" s="40" t="n">
        <x:v>0</x:v>
      </x:c>
      <x:c r="C27" s="40" t="n">
        <x:v>-2.58</x:v>
      </x:c>
      <x:c r="D27" s="40" t="n">
        <x:v>-115.45</x:v>
      </x:c>
      <x:c r="E27" s="40" t="n">
        <x:v>-159.22</x:v>
      </x:c>
      <x:c r="F27" s="40" t="n">
        <x:v>-239.27</x:v>
      </x:c>
      <x:c r="G27" s="40" t="n">
        <x:v>-187.84</x:v>
      </x:c>
      <x:c r="H27" s="40" t="n">
        <x:v>-192.29</x:v>
      </x:c>
      <x:c r="I27" s="40" t="n">
        <x:v>-187.7</x:v>
      </x:c>
      <x:c r="J27" s="40" t="n">
        <x:v>-383.97</x:v>
      </x:c>
      <x:c r="K27" s="40" t="n">
        <x:v>-519.31</x:v>
      </x:c>
      <x:c r="L27" s="40" t="n">
        <x:v>-485.45</x:v>
      </x:c>
      <x:c r="M27" s="40" t="n">
        <x:v>-1095.62</x:v>
      </x:c>
      <x:c r="N27" s="40" t="n">
        <x:v>-1273.61</x:v>
      </x:c>
      <x:c r="O27" s="40" t="n">
        <x:v>-1470.52</x:v>
      </x:c>
      <x:c r="P27" s="40" t="n">
        <x:v>-1518.41</x:v>
      </x:c>
      <x:c r="Q27" s="40" t="n">
        <x:v>-1850.8</x:v>
      </x:c>
      <x:c r="R27" s="40" t="n">
        <x:v>-2535.82</x:v>
      </x:c>
      <x:c r="S27" s="40" t="n">
        <x:v>-1478.51</x:v>
      </x:c>
      <x:c r="T27" s="40" t="n">
        <x:v>-992.34</x:v>
      </x:c>
      <x:c r="U27" s="40" t="n">
        <x:v>-1673.48</x:v>
      </x:c>
    </x:row>
    <x:row r="28">
      <x:c r="A28" s="20" t="str">
        <x:v>Lãi/(lỗ) thuần sau thuế</x:v>
      </x:c>
      <x:c r="B28" s="40" t="n">
        <x:v>2.73</x:v>
      </x:c>
      <x:c r="C28" s="40" t="n">
        <x:v>71.93</x:v>
      </x:c>
      <x:c r="D28" s="40" t="n">
        <x:v>643.97</x:v>
      </x:c>
      <x:c r="E28" s="40" t="n">
        <x:v>859.41</x:v>
      </x:c>
      <x:c r="F28" s="40" t="n">
        <x:v>1270.71</x:v>
      </x:c>
      <x:c r="G28" s="40" t="n">
        <x:v>1376.32</x:v>
      </x:c>
      <x:c r="H28" s="40" t="n">
        <x:v>1296.85</x:v>
      </x:c>
      <x:c r="I28" s="40" t="n">
        <x:v>1030.51</x:v>
      </x:c>
      <x:c r="J28" s="40" t="n">
        <x:v>2010.44</x:v>
      </x:c>
      <x:c r="K28" s="40" t="n">
        <x:v>3250.21</x:v>
      </x:c>
      <x:c r="L28" s="40" t="n">
        <x:v>3504.38</x:v>
      </x:c>
      <x:c r="M28" s="40" t="n">
        <x:v>6606.2</x:v>
      </x:c>
      <x:c r="N28" s="40" t="n">
        <x:v>8014.76</x:v>
      </x:c>
      <x:c r="O28" s="40" t="n">
        <x:v>8600.55</x:v>
      </x:c>
      <x:c r="P28" s="40" t="n">
        <x:v>7578.25</x:v>
      </x:c>
      <x:c r="Q28" s="40" t="n">
        <x:v>13506.16</x:v>
      </x:c>
      <x:c r="R28" s="40" t="n">
        <x:v>34520.95</x:v>
      </x:c>
      <x:c r="S28" s="40" t="n">
        <x:v>8444.43</x:v>
      </x:c>
      <x:c r="T28" s="40" t="n">
        <x:v>6800.39</x:v>
      </x:c>
      <x:c r="U28" s="40" t="n">
        <x:v>12020.02</x:v>
      </x:c>
    </x:row>
    <x:row r="29">
      <x:c r="A29" s="20" t="str">
        <x:v>Lợi ích của cổ đông thiểu số</x:v>
      </x:c>
      <x:c r="B29" s="40" t="n">
        <x:v>0</x:v>
      </x:c>
      <x:c r="C29" s="40" t="n">
        <x:v>0</x:v>
      </x:c>
      <x:c r="D29" s="40" t="n">
        <x:v>0</x:v>
      </x:c>
      <x:c r="E29" s="40" t="n">
        <x:v>5.22</x:v>
      </x:c>
      <x:c r="F29" s="40" t="n">
        <x:v>-1.18</x:v>
      </x:c>
      <x:c r="G29" s="40" t="n">
        <x:v>27</x:v>
      </x:c>
      <x:c r="H29" s="40" t="n">
        <x:v>60.41</x:v>
      </x:c>
      <x:c r="I29" s="40" t="n">
        <x:v>36.48</x:v>
      </x:c>
      <x:c r="J29" s="40" t="n">
        <x:v>56.25</x:v>
      </x:c>
      <x:c r="K29" s="40" t="n">
        <x:v>105.96</x:v>
      </x:c>
      <x:c r="L29" s="40" t="n">
        <x:v>18.92</x:v>
      </x:c>
      <x:c r="M29" s="40" t="n">
        <x:v>4.1</x:v>
      </x:c>
      <x:c r="N29" s="40" t="n">
        <x:v>8.08</x:v>
      </x:c>
      <x:c r="O29" s="40" t="n">
        <x:v>27.54</x:v>
      </x:c>
      <x:c r="P29" s="40" t="n">
        <x:v>50.81</x:v>
      </x:c>
      <x:c r="Q29" s="40" t="n">
        <x:v>55.86</x:v>
      </x:c>
      <x:c r="R29" s="40" t="n">
        <x:v>42.81</x:v>
      </x:c>
      <x:c r="S29" s="40" t="n">
        <x:v>-39.08</x:v>
      </x:c>
      <x:c r="T29" s="40" t="n">
        <x:v>-34.68</x:v>
      </x:c>
      <x:c r="U29" s="40" t="n">
        <x:v>-1.42</x:v>
      </x:c>
    </x:row>
    <x:row r="30">
      <x:c r="A30" s="20" t="str">
        <x:v>Lợi nhuận của Cổ đông của Công ty mẹ</x:v>
      </x:c>
      <x:c r="B30" s="40" t="n">
        <x:v>2.73</x:v>
      </x:c>
      <x:c r="C30" s="40" t="n">
        <x:v>71.93</x:v>
      </x:c>
      <x:c r="D30" s="40" t="n">
        <x:v>643.97</x:v>
      </x:c>
      <x:c r="E30" s="40" t="n">
        <x:v>854.19</x:v>
      </x:c>
      <x:c r="F30" s="40" t="n">
        <x:v>1271.89</x:v>
      </x:c>
      <x:c r="G30" s="40" t="n">
        <x:v>1349.31</x:v>
      </x:c>
      <x:c r="H30" s="40" t="n">
        <x:v>1236.44</x:v>
      </x:c>
      <x:c r="I30" s="40" t="n">
        <x:v>994.02</x:v>
      </x:c>
      <x:c r="J30" s="40" t="n">
        <x:v>1954.19</x:v>
      </x:c>
      <x:c r="K30" s="40" t="n">
        <x:v>3144.25</x:v>
      </x:c>
      <x:c r="L30" s="40" t="n">
        <x:v>3485.46</x:v>
      </x:c>
      <x:c r="M30" s="40" t="n">
        <x:v>6602.1</x:v>
      </x:c>
      <x:c r="N30" s="40" t="n">
        <x:v>8006.67</x:v>
      </x:c>
      <x:c r="O30" s="40" t="n">
        <x:v>8573.01</x:v>
      </x:c>
      <x:c r="P30" s="40" t="n">
        <x:v>7527.44</x:v>
      </x:c>
      <x:c r="Q30" s="40" t="n">
        <x:v>13450.3</x:v>
      </x:c>
      <x:c r="R30" s="40" t="n">
        <x:v>34478.14</x:v>
      </x:c>
      <x:c r="S30" s="40" t="n">
        <x:v>8483.51</x:v>
      </x:c>
      <x:c r="T30" s="40" t="n">
        <x:v>6835.06</x:v>
      </x:c>
      <x:c r="U30" s="40" t="n">
        <x:v>12021.44</x:v>
      </x:c>
    </x:row>
    <x:row r="31">
      <x:c r="A31" s="20" t="str">
        <x:v>Lãi cơ bản trên cổ phiếu (VND)</x:v>
      </x:c>
      <x:c r="B31" s="40" t="n">
        <x:v>0</x:v>
      </x:c>
      <x:c r="C31" s="40" t="n">
        <x:v>0</x:v>
      </x:c>
      <x:c r="D31" s="40" t="n">
        <x:v>5279</x:v>
      </x:c>
      <x:c r="E31" s="40" t="n">
        <x:v>4439</x:v>
      </x:c>
      <x:c r="F31" s="40" t="n">
        <x:v>6477</x:v>
      </x:c>
      <x:c r="G31" s="40" t="n">
        <x:v>4115</x:v>
      </x:c>
      <x:c r="H31" s="40" t="n">
        <x:v>3573</x:v>
      </x:c>
      <x:c r="I31" s="40" t="n">
        <x:v>2386</x:v>
      </x:c>
      <x:c r="J31" s="40" t="n">
        <x:v>4663</x:v>
      </x:c>
      <x:c r="K31" s="40" t="n">
        <x:v>4290</x:v>
      </x:c>
      <x:c r="L31" s="40" t="n">
        <x:v>4517</x:v>
      </x:c>
      <x:c r="M31" s="40" t="n">
        <x:v>7162</x:v>
      </x:c>
      <x:c r="N31" s="40" t="n">
        <x:v>5895</x:v>
      </x:c>
      <x:c r="O31" s="40" t="n">
        <x:v>4037</x:v>
      </x:c>
      <x:c r="P31" s="40" t="n">
        <x:v>2726</x:v>
      </x:c>
      <x:c r="Q31" s="40" t="n">
        <x:v>2728</x:v>
      </x:c>
      <x:c r="R31" s="40" t="n">
        <x:v>7166</x:v>
      </x:c>
      <x:c r="S31" s="40" t="n">
        <x:v>1452</x:v>
      </x:c>
      <x:c r="T31" s="40" t="n">
        <x:v>1117</x:v>
      </x:c>
      <x:c r="U31" s="40" t="n">
        <x:v>1751</x:v>
      </x:c>
    </x:row>
    <x:row r="32">
      <x:c r="A32" s="20" t="str">
        <x:v>Lãi trên cổ phiếu pha loãng (VND)</x:v>
      </x:c>
      <x:c r="B32" s="40" t="n">
        <x:v>0</x:v>
      </x:c>
      <x:c r="C32" s="40" t="n">
        <x:v>0</x:v>
      </x:c>
      <x:c r="D32" s="40" t="n">
        <x:v>0</x:v>
      </x:c>
      <x:c r="E32" s="40" t="n">
        <x:v>0</x:v>
      </x:c>
      <x:c r="F32" s="40" t="n">
        <x:v>0</x:v>
      </x:c>
      <x:c r="G32" s="40" t="n">
        <x:v>0</x:v>
      </x:c>
      <x:c r="H32" s="40" t="n">
        <x:v>0</x:v>
      </x:c>
      <x:c r="I32" s="40" t="n">
        <x:v>0</x:v>
      </x:c>
      <x:c r="J32" s="40" t="n">
        <x:v>0</x:v>
      </x:c>
      <x:c r="K32" s="40" t="n">
        <x:v>0</x:v>
      </x:c>
      <x:c r="L32" s="40" t="n">
        <x:v>0</x:v>
      </x:c>
      <x:c r="M32" s="40" t="n">
        <x:v>0</x:v>
      </x:c>
      <x:c r="N32" s="40" t="n">
        <x:v>0</x:v>
      </x:c>
      <x:c r="O32" s="40" t="n">
        <x:v>0</x:v>
      </x:c>
      <x:c r="P32" s="40" t="n">
        <x:v>0</x:v>
      </x:c>
      <x:c r="Q32" s="40" t="n">
        <x:v>0</x:v>
      </x:c>
      <x:c r="R32" s="40" t="n">
        <x:v>7166</x:v>
      </x:c>
      <x:c r="S32" s="40" t="n">
        <x:v>0</x:v>
      </x:c>
      <x:c r="T32" s="40" t="n">
        <x:v>0</x:v>
      </x:c>
      <x:c r="U32" s="40" t="n">
        <x:v>0</x:v>
      </x:c>
    </x:row>
  </x:sheetData>
  <x:mergeCells>
    <x:mergeCell ref="A1:U1"/>
    <x:mergeCell ref="A2:U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28" customHeight="1">
      <x:c r="A1" s="86" t="str">
        <x:v>THỰC HÀNH BẢNG CÂN ĐỐI KẾ TOÁN HPG</x:v>
      </x:c>
      <x:c r="B1" s="86"/>
      <x:c r="C1" s="86"/>
      <x:c r="D1" s="86"/>
      <x:c r="E1" s="86"/>
      <x:c r="F1" s="86"/>
      <x:c r="G1" s="86"/>
      <x:c r="H1" s="86"/>
      <x:c r="I1" s="86"/>
      <x:c r="J1" s="86"/>
      <x:c r="K1" s="86"/>
      <x:c r="L1" s="86"/>
      <x:c r="M1" s="86"/>
      <x:c r="N1" s="86"/>
      <x:c r="O1" s="86"/>
      <x:c r="P1" s="86"/>
      <x:c r="Q1" s="86"/>
      <x:c r="R1" s="86"/>
    </x:row>
    <x:row r="2">
      <x:c r="A2" s="87" t="str">
        <x:v>Giai đoạn 2016–2024. Điền các ô màu vàng từ 01_CDKT_DATA; các chỉ tiêu phía dưới tự tính và biểu đồ tự cập nhật.</x:v>
      </x:c>
      <x:c r="B2" s="87"/>
      <x:c r="C2" s="87"/>
      <x:c r="D2" s="87"/>
      <x:c r="E2" s="87"/>
      <x:c r="F2" s="87"/>
      <x:c r="G2" s="87"/>
      <x:c r="H2" s="87"/>
      <x:c r="I2" s="87"/>
      <x:c r="J2" s="87"/>
      <x:c r="K2" s="88"/>
      <x:c r="L2" s="88"/>
      <x:c r="M2" s="88"/>
      <x:c r="N2" s="88"/>
      <x:c r="O2" s="88"/>
      <x:c r="P2" s="88"/>
      <x:c r="Q2" s="88"/>
      <x:c r="R2" s="88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  <x:c r="K3" s="88"/>
      <x:c r="L3" s="88"/>
      <x:c r="M3" s="88"/>
      <x:c r="N3" s="88"/>
      <x:c r="O3" s="88"/>
      <x:c r="P3" s="88"/>
      <x:c r="Q3" s="88"/>
      <x:c r="R3" s="88"/>
    </x:row>
    <x:row r="4">
      <x:c r="A4" s="89" t="str">
        <x:v>Chỉ tiêu</x:v>
      </x:c>
      <x:c r="B4" s="89" t="n">
        <x:v>2016</x:v>
      </x:c>
      <x:c r="C4" s="89" t="n">
        <x:v>2017</x:v>
      </x:c>
      <x:c r="D4" s="89" t="n">
        <x:v>2018</x:v>
      </x:c>
      <x:c r="E4" s="89" t="n">
        <x:v>2019</x:v>
      </x:c>
      <x:c r="F4" s="89" t="n">
        <x:v>2020</x:v>
      </x:c>
      <x:c r="G4" s="89" t="n">
        <x:v>2021</x:v>
      </x:c>
      <x:c r="H4" s="89" t="n">
        <x:v>2022</x:v>
      </x:c>
      <x:c r="I4" s="89" t="n">
        <x:v>2023</x:v>
      </x:c>
      <x:c r="J4" s="89" t="n">
        <x:v>2024</x:v>
      </x:c>
      <x:c r="K4" s="88"/>
      <x:c r="L4" s="88"/>
      <x:c r="M4" s="88"/>
      <x:c r="N4" s="88"/>
      <x:c r="O4" s="88"/>
      <x:c r="P4" s="88"/>
      <x:c r="Q4" s="88"/>
      <x:c r="R4" s="88"/>
    </x:row>
    <x:row r="5">
      <x:c r="A5" s="86" t="str">
        <x:v>A. SỐ LIỆU CẦN DÙNG</x:v>
      </x:c>
      <x:c r="B5" s="86"/>
      <x:c r="C5" s="86"/>
      <x:c r="D5" s="86"/>
      <x:c r="E5" s="86"/>
      <x:c r="F5" s="86"/>
      <x:c r="G5" s="86"/>
      <x:c r="H5" s="86"/>
      <x:c r="I5" s="86"/>
      <x:c r="J5" s="86"/>
      <x:c r="K5" s="88"/>
      <x:c r="L5" s="88"/>
      <x:c r="M5" s="88"/>
      <x:c r="N5" s="88"/>
      <x:c r="O5" s="88"/>
      <x:c r="P5" s="88"/>
      <x:c r="Q5" s="88"/>
      <x:c r="R5" s="88"/>
    </x:row>
    <x:row r="6">
      <x:c r="A6" s="90" t="str">
        <x:v>TỔNG CỘNG TÀI SẢN</x:v>
      </x:c>
      <x:c r="B6" s="91"/>
      <x:c r="C6" s="91"/>
      <x:c r="D6" s="91"/>
      <x:c r="E6" s="91"/>
      <x:c r="F6" s="91"/>
      <x:c r="G6" s="91"/>
      <x:c r="H6" s="91"/>
      <x:c r="I6" s="91"/>
      <x:c r="J6" s="91"/>
      <x:c r="K6" s="88"/>
      <x:c r="L6" s="88"/>
      <x:c r="M6" s="88"/>
      <x:c r="N6" s="88"/>
      <x:c r="O6" s="88"/>
      <x:c r="P6" s="88"/>
      <x:c r="Q6" s="88"/>
      <x:c r="R6" s="88"/>
    </x:row>
    <x:row r="7">
      <x:c r="A7" s="90" t="str">
        <x:v>TÀI SẢN NGẮN HẠN</x:v>
      </x:c>
      <x:c r="B7" s="91"/>
      <x:c r="C7" s="91"/>
      <x:c r="D7" s="91"/>
      <x:c r="E7" s="91"/>
      <x:c r="F7" s="91"/>
      <x:c r="G7" s="91"/>
      <x:c r="H7" s="91"/>
      <x:c r="I7" s="91"/>
      <x:c r="J7" s="91"/>
      <x:c r="K7" s="88"/>
      <x:c r="L7" s="88"/>
      <x:c r="M7" s="88"/>
      <x:c r="N7" s="88"/>
      <x:c r="O7" s="88"/>
      <x:c r="P7" s="88"/>
      <x:c r="Q7" s="88"/>
      <x:c r="R7" s="88"/>
    </x:row>
    <x:row r="8">
      <x:c r="A8" s="90" t="str">
        <x:v>TÀI SẢN DÀI HẠN</x:v>
      </x:c>
      <x:c r="B8" s="91"/>
      <x:c r="C8" s="91"/>
      <x:c r="D8" s="91"/>
      <x:c r="E8" s="91"/>
      <x:c r="F8" s="91"/>
      <x:c r="G8" s="91"/>
      <x:c r="H8" s="91"/>
      <x:c r="I8" s="91"/>
      <x:c r="J8" s="91"/>
      <x:c r="K8" s="88"/>
      <x:c r="L8" s="88"/>
      <x:c r="M8" s="88"/>
      <x:c r="N8" s="88"/>
      <x:c r="O8" s="88"/>
      <x:c r="P8" s="88"/>
      <x:c r="Q8" s="88"/>
      <x:c r="R8" s="88"/>
    </x:row>
    <x:row r="9">
      <x:c r="A9" s="90" t="str">
        <x:v>Tiền và tương đương tiền</x:v>
      </x:c>
      <x:c r="B9" s="91"/>
      <x:c r="C9" s="91"/>
      <x:c r="D9" s="91"/>
      <x:c r="E9" s="91"/>
      <x:c r="F9" s="91"/>
      <x:c r="G9" s="91"/>
      <x:c r="H9" s="91"/>
      <x:c r="I9" s="91"/>
      <x:c r="J9" s="91"/>
      <x:c r="K9" s="88"/>
      <x:c r="L9" s="88"/>
      <x:c r="M9" s="88"/>
      <x:c r="N9" s="88"/>
      <x:c r="O9" s="88"/>
      <x:c r="P9" s="88"/>
      <x:c r="Q9" s="88"/>
      <x:c r="R9" s="88"/>
    </x:row>
    <x:row r="10">
      <x:c r="A10" s="90" t="str">
        <x:v>Giá trị thuần đầu tư ngắn hạn</x:v>
      </x:c>
      <x:c r="B10" s="91"/>
      <x:c r="C10" s="91"/>
      <x:c r="D10" s="91"/>
      <x:c r="E10" s="91"/>
      <x:c r="F10" s="91"/>
      <x:c r="G10" s="91"/>
      <x:c r="H10" s="91"/>
      <x:c r="I10" s="91"/>
      <x:c r="J10" s="91"/>
      <x:c r="K10" s="88"/>
      <x:c r="L10" s="88"/>
      <x:c r="M10" s="88"/>
      <x:c r="N10" s="88"/>
      <x:c r="O10" s="88"/>
      <x:c r="P10" s="88"/>
      <x:c r="Q10" s="88"/>
      <x:c r="R10" s="88"/>
    </x:row>
    <x:row r="11">
      <x:c r="A11" s="90" t="str">
        <x:v>Các khoản phải thu</x:v>
      </x:c>
      <x:c r="B11" s="91"/>
      <x:c r="C11" s="91"/>
      <x:c r="D11" s="91"/>
      <x:c r="E11" s="91"/>
      <x:c r="F11" s="91"/>
      <x:c r="G11" s="91"/>
      <x:c r="H11" s="91"/>
      <x:c r="I11" s="91"/>
      <x:c r="J11" s="91"/>
      <x:c r="K11" s="88"/>
      <x:c r="L11" s="88"/>
      <x:c r="M11" s="88"/>
      <x:c r="N11" s="88"/>
      <x:c r="O11" s="88"/>
      <x:c r="P11" s="88"/>
      <x:c r="Q11" s="88"/>
      <x:c r="R11" s="88"/>
    </x:row>
    <x:row r="12">
      <x:c r="A12" s="90" t="str">
        <x:v>Hàng tồn kho, ròng</x:v>
      </x:c>
      <x:c r="B12" s="91"/>
      <x:c r="C12" s="91"/>
      <x:c r="D12" s="91"/>
      <x:c r="E12" s="91"/>
      <x:c r="F12" s="91"/>
      <x:c r="G12" s="91"/>
      <x:c r="H12" s="91"/>
      <x:c r="I12" s="91"/>
      <x:c r="J12" s="91"/>
      <x:c r="K12" s="88"/>
      <x:c r="L12" s="88"/>
      <x:c r="M12" s="88"/>
      <x:c r="N12" s="88"/>
      <x:c r="O12" s="88"/>
      <x:c r="P12" s="88"/>
      <x:c r="Q12" s="88"/>
      <x:c r="R12" s="88"/>
    </x:row>
    <x:row r="13">
      <x:c r="A13" s="90" t="str">
        <x:v>Tài sản dở dang dài hạn</x:v>
      </x:c>
      <x:c r="B13" s="91"/>
      <x:c r="C13" s="91"/>
      <x:c r="D13" s="91"/>
      <x:c r="E13" s="91"/>
      <x:c r="F13" s="91"/>
      <x:c r="G13" s="91"/>
      <x:c r="H13" s="91"/>
      <x:c r="I13" s="91"/>
      <x:c r="J13" s="91"/>
      <x:c r="K13" s="88"/>
      <x:c r="L13" s="88"/>
      <x:c r="M13" s="88"/>
      <x:c r="N13" s="88"/>
      <x:c r="O13" s="88"/>
      <x:c r="P13" s="88"/>
      <x:c r="Q13" s="88"/>
      <x:c r="R13" s="88"/>
    </x:row>
    <x:row r="14">
      <x:c r="A14" s="90" t="str">
        <x:v>NỢ PHẢI TRẢ</x:v>
      </x:c>
      <x:c r="B14" s="91"/>
      <x:c r="C14" s="91"/>
      <x:c r="D14" s="91"/>
      <x:c r="E14" s="91"/>
      <x:c r="F14" s="91"/>
      <x:c r="G14" s="91"/>
      <x:c r="H14" s="91"/>
      <x:c r="I14" s="91"/>
      <x:c r="J14" s="91"/>
      <x:c r="K14" s="88"/>
      <x:c r="L14" s="88"/>
      <x:c r="M14" s="88"/>
      <x:c r="N14" s="88"/>
      <x:c r="O14" s="88"/>
      <x:c r="P14" s="88"/>
      <x:c r="Q14" s="88"/>
      <x:c r="R14" s="88"/>
    </x:row>
    <x:row r="15">
      <x:c r="A15" s="90" t="str">
        <x:v>Nợ ngắn hạn</x:v>
      </x:c>
      <x:c r="B15" s="91"/>
      <x:c r="C15" s="91"/>
      <x:c r="D15" s="91"/>
      <x:c r="E15" s="91"/>
      <x:c r="F15" s="91"/>
      <x:c r="G15" s="91"/>
      <x:c r="H15" s="91"/>
      <x:c r="I15" s="91"/>
      <x:c r="J15" s="91"/>
      <x:c r="K15" s="88"/>
      <x:c r="L15" s="88"/>
      <x:c r="M15" s="88"/>
      <x:c r="N15" s="88"/>
      <x:c r="O15" s="88"/>
      <x:c r="P15" s="88"/>
      <x:c r="Q15" s="88"/>
      <x:c r="R15" s="88"/>
    </x:row>
    <x:row r="16">
      <x:c r="A16" s="90" t="str">
        <x:v>Nợ dài hạn</x:v>
      </x:c>
      <x:c r="B16" s="91"/>
      <x:c r="C16" s="91"/>
      <x:c r="D16" s="91"/>
      <x:c r="E16" s="91"/>
      <x:c r="F16" s="91"/>
      <x:c r="G16" s="91"/>
      <x:c r="H16" s="91"/>
      <x:c r="I16" s="91"/>
      <x:c r="J16" s="91"/>
      <x:c r="K16" s="88"/>
      <x:c r="L16" s="88"/>
      <x:c r="M16" s="88"/>
      <x:c r="N16" s="88"/>
      <x:c r="O16" s="88"/>
      <x:c r="P16" s="88"/>
      <x:c r="Q16" s="88"/>
      <x:c r="R16" s="88"/>
    </x:row>
    <x:row r="17">
      <x:c r="A17" s="90" t="str">
        <x:v>Phải trả người bán</x:v>
      </x:c>
      <x:c r="B17" s="91"/>
      <x:c r="C17" s="91"/>
      <x:c r="D17" s="91"/>
      <x:c r="E17" s="91"/>
      <x:c r="F17" s="91"/>
      <x:c r="G17" s="91"/>
      <x:c r="H17" s="91"/>
      <x:c r="I17" s="91"/>
      <x:c r="J17" s="91"/>
      <x:c r="K17" s="88"/>
      <x:c r="L17" s="88"/>
      <x:c r="M17" s="88"/>
      <x:c r="N17" s="88"/>
      <x:c r="O17" s="88"/>
      <x:c r="P17" s="88"/>
      <x:c r="Q17" s="88"/>
      <x:c r="R17" s="88"/>
    </x:row>
    <x:row r="18">
      <x:c r="A18" s="90" t="str">
        <x:v>Vay ngắn hạn</x:v>
      </x:c>
      <x:c r="B18" s="91"/>
      <x:c r="C18" s="91"/>
      <x:c r="D18" s="91"/>
      <x:c r="E18" s="91"/>
      <x:c r="F18" s="91"/>
      <x:c r="G18" s="91"/>
      <x:c r="H18" s="91"/>
      <x:c r="I18" s="91"/>
      <x:c r="J18" s="91"/>
      <x:c r="K18" s="88"/>
      <x:c r="L18" s="88"/>
      <x:c r="M18" s="88"/>
      <x:c r="N18" s="88"/>
      <x:c r="O18" s="88"/>
      <x:c r="P18" s="88"/>
      <x:c r="Q18" s="88"/>
      <x:c r="R18" s="88"/>
    </x:row>
    <x:row r="19">
      <x:c r="A19" s="90" t="str">
        <x:v>Vay dài hạn</x:v>
      </x:c>
      <x:c r="B19" s="91"/>
      <x:c r="C19" s="91"/>
      <x:c r="D19" s="91"/>
      <x:c r="E19" s="91"/>
      <x:c r="F19" s="91"/>
      <x:c r="G19" s="91"/>
      <x:c r="H19" s="91"/>
      <x:c r="I19" s="91"/>
      <x:c r="J19" s="91"/>
      <x:c r="K19" s="88"/>
      <x:c r="L19" s="88"/>
      <x:c r="M19" s="88"/>
      <x:c r="N19" s="88"/>
      <x:c r="O19" s="88"/>
      <x:c r="P19" s="88"/>
      <x:c r="Q19" s="88"/>
      <x:c r="R19" s="88"/>
    </x:row>
    <x:row r="20">
      <x:c r="A20" s="90" t="str">
        <x:v>VỐN CHỦ SỞ HỮU</x:v>
      </x:c>
      <x:c r="B20" s="91"/>
      <x:c r="C20" s="91"/>
      <x:c r="D20" s="91"/>
      <x:c r="E20" s="91"/>
      <x:c r="F20" s="91"/>
      <x:c r="G20" s="91"/>
      <x:c r="H20" s="91"/>
      <x:c r="I20" s="91"/>
      <x:c r="J20" s="91"/>
      <x:c r="K20" s="88"/>
      <x:c r="L20" s="88"/>
      <x:c r="M20" s="88"/>
      <x:c r="N20" s="88"/>
      <x:c r="O20" s="88"/>
      <x:c r="P20" s="88"/>
      <x:c r="Q20" s="88"/>
      <x:c r="R20" s="88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88"/>
      <x:c r="L21" s="88"/>
      <x:c r="M21" s="88"/>
      <x:c r="N21" s="88"/>
      <x:c r="O21" s="88"/>
      <x:c r="P21" s="88"/>
      <x:c r="Q21" s="88"/>
      <x:c r="R21" s="88"/>
    </x:row>
    <x:row r="22">
      <x:c r="A22" s="86" t="str">
        <x:v>B. CHỈ TIÊU PHÂN TÍCH</x:v>
      </x:c>
      <x:c r="B22" s="86"/>
      <x:c r="C22" s="86"/>
      <x:c r="D22" s="86"/>
      <x:c r="E22" s="86"/>
      <x:c r="F22" s="86"/>
      <x:c r="G22" s="86"/>
      <x:c r="H22" s="86"/>
      <x:c r="I22" s="86"/>
      <x:c r="J22" s="86"/>
      <x:c r="K22" s="88"/>
      <x:c r="L22" s="88"/>
      <x:c r="M22" s="88"/>
      <x:c r="N22" s="88"/>
      <x:c r="O22" s="88"/>
      <x:c r="P22" s="88"/>
      <x:c r="Q22" s="88"/>
      <x:c r="R22" s="88"/>
    </x:row>
    <x:row r="23">
      <x:c r="A23" s="90" t="str">
        <x:v>Vốn lưu động ròng (NWC)</x:v>
      </x:c>
      <x:c r="B23" s="92" t="n">
        <x:f>B7-B15</x:f>
        <x:v>0</x:v>
      </x:c>
      <x:c r="C23" s="92" t="n">
        <x:f>C7-C15</x:f>
        <x:v>0</x:v>
      </x:c>
      <x:c r="D23" s="92" t="n">
        <x:f>D7-D15</x:f>
        <x:v>0</x:v>
      </x:c>
      <x:c r="E23" s="92" t="n">
        <x:f>E7-E15</x:f>
        <x:v>0</x:v>
      </x:c>
      <x:c r="F23" s="92" t="n">
        <x:f>F7-F15</x:f>
        <x:v>0</x:v>
      </x:c>
      <x:c r="G23" s="92" t="n">
        <x:f>G7-G15</x:f>
        <x:v>0</x:v>
      </x:c>
      <x:c r="H23" s="92" t="n">
        <x:f>H7-H15</x:f>
        <x:v>0</x:v>
      </x:c>
      <x:c r="I23" s="92" t="n">
        <x:f>I7-I15</x:f>
        <x:v>0</x:v>
      </x:c>
      <x:c r="J23" s="92" t="n">
        <x:f>J7-J15</x:f>
        <x:v>0</x:v>
      </x:c>
      <x:c r="K23" s="88"/>
      <x:c r="L23" s="88"/>
      <x:c r="M23" s="88"/>
      <x:c r="N23" s="88"/>
      <x:c r="O23" s="88"/>
      <x:c r="P23" s="88"/>
      <x:c r="Q23" s="88"/>
      <x:c r="R23" s="88"/>
    </x:row>
    <x:row r="24">
      <x:c r="A24" s="90" t="str">
        <x:v>NWC/Tổng tài sản</x:v>
      </x:c>
      <x:c r="B24" s="93" t="n">
        <x:f>IFERROR(B23/B6,0)</x:f>
        <x:v>0</x:v>
      </x:c>
      <x:c r="C24" s="93" t="n">
        <x:f>IFERROR(C23/C6,0)</x:f>
        <x:v>0</x:v>
      </x:c>
      <x:c r="D24" s="93" t="n">
        <x:f>IFERROR(D23/D6,0)</x:f>
        <x:v>0</x:v>
      </x:c>
      <x:c r="E24" s="93" t="n">
        <x:f>IFERROR(E23/E6,0)</x:f>
        <x:v>0</x:v>
      </x:c>
      <x:c r="F24" s="93" t="n">
        <x:f>IFERROR(F23/F6,0)</x:f>
        <x:v>0</x:v>
      </x:c>
      <x:c r="G24" s="93" t="n">
        <x:f>IFERROR(G23/G6,0)</x:f>
        <x:v>0</x:v>
      </x:c>
      <x:c r="H24" s="93" t="n">
        <x:f>IFERROR(H23/H6,0)</x:f>
        <x:v>0</x:v>
      </x:c>
      <x:c r="I24" s="93" t="n">
        <x:f>IFERROR(I23/I6,0)</x:f>
        <x:v>0</x:v>
      </x:c>
      <x:c r="J24" s="93" t="n">
        <x:f>IFERROR(J23/J6,0)</x:f>
        <x:v>0</x:v>
      </x:c>
      <x:c r="K24" s="88"/>
      <x:c r="L24" s="88"/>
      <x:c r="M24" s="88"/>
      <x:c r="N24" s="88"/>
      <x:c r="O24" s="88"/>
      <x:c r="P24" s="88"/>
      <x:c r="Q24" s="88"/>
      <x:c r="R24" s="88"/>
    </x:row>
    <x:row r="25">
      <x:c r="A25" s="90" t="str">
        <x:v>Current ratio</x:v>
      </x:c>
      <x:c r="B25" s="94" t="n">
        <x:f>IFERROR(B7/B15,0)</x:f>
        <x:v>0</x:v>
      </x:c>
      <x:c r="C25" s="94" t="n">
        <x:f>IFERROR(C7/C15,0)</x:f>
        <x:v>0</x:v>
      </x:c>
      <x:c r="D25" s="94" t="n">
        <x:f>IFERROR(D7/D15,0)</x:f>
        <x:v>0</x:v>
      </x:c>
      <x:c r="E25" s="94" t="n">
        <x:f>IFERROR(E7/E15,0)</x:f>
        <x:v>0</x:v>
      </x:c>
      <x:c r="F25" s="94" t="n">
        <x:f>IFERROR(F7/F15,0)</x:f>
        <x:v>0</x:v>
      </x:c>
      <x:c r="G25" s="94" t="n">
        <x:f>IFERROR(G7/G15,0)</x:f>
        <x:v>0</x:v>
      </x:c>
      <x:c r="H25" s="94" t="n">
        <x:f>IFERROR(H7/H15,0)</x:f>
        <x:v>0</x:v>
      </x:c>
      <x:c r="I25" s="94" t="n">
        <x:f>IFERROR(I7/I15,0)</x:f>
        <x:v>0</x:v>
      </x:c>
      <x:c r="J25" s="94" t="n">
        <x:f>IFERROR(J7/J15,0)</x:f>
        <x:v>0</x:v>
      </x:c>
      <x:c r="K25" s="88"/>
      <x:c r="L25" s="88"/>
      <x:c r="M25" s="88"/>
      <x:c r="N25" s="88"/>
      <x:c r="O25" s="88"/>
      <x:c r="P25" s="88"/>
      <x:c r="Q25" s="88"/>
      <x:c r="R25" s="88"/>
    </x:row>
    <x:row r="26">
      <x:c r="A26" s="90" t="str">
        <x:v>Quick ratio</x:v>
      </x:c>
      <x:c r="B26" s="94" t="n">
        <x:f>IFERROR((B9+B10+B11)/B15,0)</x:f>
        <x:v>0</x:v>
      </x:c>
      <x:c r="C26" s="94" t="n">
        <x:f>IFERROR((C9+C10+C11)/C15,0)</x:f>
        <x:v>0</x:v>
      </x:c>
      <x:c r="D26" s="94" t="n">
        <x:f>IFERROR((D9+D10+D11)/D15,0)</x:f>
        <x:v>0</x:v>
      </x:c>
      <x:c r="E26" s="94" t="n">
        <x:f>IFERROR((E9+E10+E11)/E15,0)</x:f>
        <x:v>0</x:v>
      </x:c>
      <x:c r="F26" s="94" t="n">
        <x:f>IFERROR((F9+F10+F11)/F15,0)</x:f>
        <x:v>0</x:v>
      </x:c>
      <x:c r="G26" s="94" t="n">
        <x:f>IFERROR((G9+G10+G11)/G15,0)</x:f>
        <x:v>0</x:v>
      </x:c>
      <x:c r="H26" s="94" t="n">
        <x:f>IFERROR((H9+H10+H11)/H15,0)</x:f>
        <x:v>0</x:v>
      </x:c>
      <x:c r="I26" s="94" t="n">
        <x:f>IFERROR((I9+I10+I11)/I15,0)</x:f>
        <x:v>0</x:v>
      </x:c>
      <x:c r="J26" s="94" t="n">
        <x:f>IFERROR((J9+J10+J11)/J15,0)</x:f>
        <x:v>0</x:v>
      </x:c>
      <x:c r="K26" s="88"/>
      <x:c r="L26" s="88"/>
      <x:c r="M26" s="88"/>
      <x:c r="N26" s="88"/>
      <x:c r="O26" s="88"/>
      <x:c r="P26" s="88"/>
      <x:c r="Q26" s="88"/>
      <x:c r="R26" s="88"/>
    </x:row>
    <x:row r="27">
      <x:c r="A27" s="90" t="str">
        <x:v>Cash ratio</x:v>
      </x:c>
      <x:c r="B27" s="94" t="n">
        <x:f>IFERROR((B9+B10)/B15,0)</x:f>
        <x:v>0</x:v>
      </x:c>
      <x:c r="C27" s="94" t="n">
        <x:f>IFERROR((C9+C10)/C15,0)</x:f>
        <x:v>0</x:v>
      </x:c>
      <x:c r="D27" s="94" t="n">
        <x:f>IFERROR((D9+D10)/D15,0)</x:f>
        <x:v>0</x:v>
      </x:c>
      <x:c r="E27" s="94" t="n">
        <x:f>IFERROR((E9+E10)/E15,0)</x:f>
        <x:v>0</x:v>
      </x:c>
      <x:c r="F27" s="94" t="n">
        <x:f>IFERROR((F9+F10)/F15,0)</x:f>
        <x:v>0</x:v>
      </x:c>
      <x:c r="G27" s="94" t="n">
        <x:f>IFERROR((G9+G10)/G15,0)</x:f>
        <x:v>0</x:v>
      </x:c>
      <x:c r="H27" s="94" t="n">
        <x:f>IFERROR((H9+H10)/H15,0)</x:f>
        <x:v>0</x:v>
      </x:c>
      <x:c r="I27" s="94" t="n">
        <x:f>IFERROR((I9+I10)/I15,0)</x:f>
        <x:v>0</x:v>
      </x:c>
      <x:c r="J27" s="94" t="n">
        <x:f>IFERROR((J9+J10)/J15,0)</x:f>
        <x:v>0</x:v>
      </x:c>
      <x:c r="K27" s="88"/>
      <x:c r="L27" s="88"/>
      <x:c r="M27" s="88"/>
      <x:c r="N27" s="88"/>
      <x:c r="O27" s="88"/>
      <x:c r="P27" s="88"/>
      <x:c r="Q27" s="88"/>
      <x:c r="R27" s="88"/>
    </x:row>
    <x:row r="28">
      <x:c r="A28" s="90" t="str">
        <x:v>HTK/TSNH</x:v>
      </x:c>
      <x:c r="B28" s="93" t="n">
        <x:f>IFERROR(B12/B7,0)</x:f>
        <x:v>0</x:v>
      </x:c>
      <x:c r="C28" s="93" t="n">
        <x:f>IFERROR(C12/C7,0)</x:f>
        <x:v>0</x:v>
      </x:c>
      <x:c r="D28" s="93" t="n">
        <x:f>IFERROR(D12/D7,0)</x:f>
        <x:v>0</x:v>
      </x:c>
      <x:c r="E28" s="93" t="n">
        <x:f>IFERROR(E12/E7,0)</x:f>
        <x:v>0</x:v>
      </x:c>
      <x:c r="F28" s="93" t="n">
        <x:f>IFERROR(F12/F7,0)</x:f>
        <x:v>0</x:v>
      </x:c>
      <x:c r="G28" s="93" t="n">
        <x:f>IFERROR(G12/G7,0)</x:f>
        <x:v>0</x:v>
      </x:c>
      <x:c r="H28" s="93" t="n">
        <x:f>IFERROR(H12/H7,0)</x:f>
        <x:v>0</x:v>
      </x:c>
      <x:c r="I28" s="93" t="n">
        <x:f>IFERROR(I12/I7,0)</x:f>
        <x:v>0</x:v>
      </x:c>
      <x:c r="J28" s="93" t="n">
        <x:f>IFERROR(J12/J7,0)</x:f>
        <x:v>0</x:v>
      </x:c>
      <x:c r="K28" s="88"/>
      <x:c r="L28" s="88"/>
      <x:c r="M28" s="88"/>
      <x:c r="N28" s="88"/>
      <x:c r="O28" s="88"/>
      <x:c r="P28" s="88"/>
      <x:c r="Q28" s="88"/>
      <x:c r="R28" s="88"/>
    </x:row>
    <x:row r="29">
      <x:c r="A29" s="90" t="str">
        <x:v>Nợ phải trả/Tổng tài sản</x:v>
      </x:c>
      <x:c r="B29" s="93" t="n">
        <x:f>IFERROR(B14/B6,0)</x:f>
        <x:v>0</x:v>
      </x:c>
      <x:c r="C29" s="93" t="n">
        <x:f>IFERROR(C14/C6,0)</x:f>
        <x:v>0</x:v>
      </x:c>
      <x:c r="D29" s="93" t="n">
        <x:f>IFERROR(D14/D6,0)</x:f>
        <x:v>0</x:v>
      </x:c>
      <x:c r="E29" s="93" t="n">
        <x:f>IFERROR(E14/E6,0)</x:f>
        <x:v>0</x:v>
      </x:c>
      <x:c r="F29" s="93" t="n">
        <x:f>IFERROR(F14/F6,0)</x:f>
        <x:v>0</x:v>
      </x:c>
      <x:c r="G29" s="93" t="n">
        <x:f>IFERROR(G14/G6,0)</x:f>
        <x:v>0</x:v>
      </x:c>
      <x:c r="H29" s="93" t="n">
        <x:f>IFERROR(H14/H6,0)</x:f>
        <x:v>0</x:v>
      </x:c>
      <x:c r="I29" s="93" t="n">
        <x:f>IFERROR(I14/I6,0)</x:f>
        <x:v>0</x:v>
      </x:c>
      <x:c r="J29" s="93" t="n">
        <x:f>IFERROR(J14/J6,0)</x:f>
        <x:v>0</x:v>
      </x:c>
      <x:c r="K29" s="88"/>
      <x:c r="L29" s="88"/>
      <x:c r="M29" s="88"/>
      <x:c r="N29" s="88"/>
      <x:c r="O29" s="88"/>
      <x:c r="P29" s="88"/>
      <x:c r="Q29" s="88"/>
      <x:c r="R29" s="88"/>
    </x:row>
    <x:row r="30">
      <x:c r="A30" s="90" t="str">
        <x:v>Nợ phải trả/VCSH</x:v>
      </x:c>
      <x:c r="B30" s="94" t="n">
        <x:f>IFERROR(B14/B20,0)</x:f>
        <x:v>0</x:v>
      </x:c>
      <x:c r="C30" s="94" t="n">
        <x:f>IFERROR(C14/C20,0)</x:f>
        <x:v>0</x:v>
      </x:c>
      <x:c r="D30" s="94" t="n">
        <x:f>IFERROR(D14/D20,0)</x:f>
        <x:v>0</x:v>
      </x:c>
      <x:c r="E30" s="94" t="n">
        <x:f>IFERROR(E14/E20,0)</x:f>
        <x:v>0</x:v>
      </x:c>
      <x:c r="F30" s="94" t="n">
        <x:f>IFERROR(F14/F20,0)</x:f>
        <x:v>0</x:v>
      </x:c>
      <x:c r="G30" s="94" t="n">
        <x:f>IFERROR(G14/G20,0)</x:f>
        <x:v>0</x:v>
      </x:c>
      <x:c r="H30" s="94" t="n">
        <x:f>IFERROR(H14/H20,0)</x:f>
        <x:v>0</x:v>
      </x:c>
      <x:c r="I30" s="94" t="n">
        <x:f>IFERROR(I14/I20,0)</x:f>
        <x:v>0</x:v>
      </x:c>
      <x:c r="J30" s="94" t="n">
        <x:f>IFERROR(J14/J20,0)</x:f>
        <x:v>0</x:v>
      </x:c>
      <x:c r="K30" s="88"/>
      <x:c r="L30" s="88"/>
      <x:c r="M30" s="88"/>
      <x:c r="N30" s="88"/>
      <x:c r="O30" s="88"/>
      <x:c r="P30" s="88"/>
      <x:c r="Q30" s="88"/>
      <x:c r="R30" s="88"/>
    </x:row>
    <x:row r="31">
      <x:c r="A31" s="90" t="str">
        <x:v>Tổng nợ vay</x:v>
      </x:c>
      <x:c r="B31" s="92" t="n">
        <x:f>B18+B19</x:f>
        <x:v>0</x:v>
      </x:c>
      <x:c r="C31" s="92" t="n">
        <x:f>C18+C19</x:f>
        <x:v>0</x:v>
      </x:c>
      <x:c r="D31" s="92" t="n">
        <x:f>D18+D19</x:f>
        <x:v>0</x:v>
      </x:c>
      <x:c r="E31" s="92" t="n">
        <x:f>E18+E19</x:f>
        <x:v>0</x:v>
      </x:c>
      <x:c r="F31" s="92" t="n">
        <x:f>F18+F19</x:f>
        <x:v>0</x:v>
      </x:c>
      <x:c r="G31" s="92" t="n">
        <x:f>G18+G19</x:f>
        <x:v>0</x:v>
      </x:c>
      <x:c r="H31" s="92" t="n">
        <x:f>H18+H19</x:f>
        <x:v>0</x:v>
      </x:c>
      <x:c r="I31" s="92" t="n">
        <x:f>I18+I19</x:f>
        <x:v>0</x:v>
      </x:c>
      <x:c r="J31" s="92" t="n">
        <x:f>J18+J19</x:f>
        <x:v>0</x:v>
      </x:c>
      <x:c r="K31" s="88"/>
      <x:c r="L31" s="88"/>
      <x:c r="M31" s="88"/>
      <x:c r="N31" s="88"/>
      <x:c r="O31" s="88"/>
      <x:c r="P31" s="88"/>
      <x:c r="Q31" s="88"/>
      <x:c r="R31" s="88"/>
    </x:row>
    <x:row r="32">
      <x:c r="A32" s="90" t="str">
        <x:v>Nợ vay ròng (Net debt)</x:v>
      </x:c>
      <x:c r="B32" s="92" t="n">
        <x:f>B31-B9-B10</x:f>
        <x:v>0</x:v>
      </x:c>
      <x:c r="C32" s="92" t="n">
        <x:f>C31-C9-C10</x:f>
        <x:v>0</x:v>
      </x:c>
      <x:c r="D32" s="92" t="n">
        <x:f>D31-D9-D10</x:f>
        <x:v>0</x:v>
      </x:c>
      <x:c r="E32" s="92" t="n">
        <x:f>E31-E9-E10</x:f>
        <x:v>0</x:v>
      </x:c>
      <x:c r="F32" s="92" t="n">
        <x:f>F31-F9-F10</x:f>
        <x:v>0</x:v>
      </x:c>
      <x:c r="G32" s="92" t="n">
        <x:f>G31-G9-G10</x:f>
        <x:v>0</x:v>
      </x:c>
      <x:c r="H32" s="92" t="n">
        <x:f>H31-H9-H10</x:f>
        <x:v>0</x:v>
      </x:c>
      <x:c r="I32" s="92" t="n">
        <x:f>I31-I9-I10</x:f>
        <x:v>0</x:v>
      </x:c>
      <x:c r="J32" s="92" t="n">
        <x:f>J31-J9-J10</x:f>
        <x:v>0</x:v>
      </x:c>
      <x:c r="K32" s="88"/>
      <x:c r="L32" s="88"/>
      <x:c r="M32" s="88"/>
      <x:c r="N32" s="88"/>
      <x:c r="O32" s="88"/>
      <x:c r="P32" s="88"/>
      <x:c r="Q32" s="88"/>
      <x:c r="R32" s="88"/>
    </x:row>
    <x:row r="33">
      <x:c r="A33" s="90" t="str">
        <x:v>Net debt/VCSH</x:v>
      </x:c>
      <x:c r="B33" s="94" t="n">
        <x:f>IFERROR(B32/B20,0)</x:f>
        <x:v>0</x:v>
      </x:c>
      <x:c r="C33" s="94" t="n">
        <x:f>IFERROR(C32/C20,0)</x:f>
        <x:v>0</x:v>
      </x:c>
      <x:c r="D33" s="94" t="n">
        <x:f>IFERROR(D32/D20,0)</x:f>
        <x:v>0</x:v>
      </x:c>
      <x:c r="E33" s="94" t="n">
        <x:f>IFERROR(E32/E20,0)</x:f>
        <x:v>0</x:v>
      </x:c>
      <x:c r="F33" s="94" t="n">
        <x:f>IFERROR(F32/F20,0)</x:f>
        <x:v>0</x:v>
      </x:c>
      <x:c r="G33" s="94" t="n">
        <x:f>IFERROR(G32/G20,0)</x:f>
        <x:v>0</x:v>
      </x:c>
      <x:c r="H33" s="94" t="n">
        <x:f>IFERROR(H32/H20,0)</x:f>
        <x:v>0</x:v>
      </x:c>
      <x:c r="I33" s="94" t="n">
        <x:f>IFERROR(I32/I20,0)</x:f>
        <x:v>0</x:v>
      </x:c>
      <x:c r="J33" s="94" t="n">
        <x:f>IFERROR(J32/J20,0)</x:f>
        <x:v>0</x:v>
      </x:c>
      <x:c r="K33" s="88"/>
      <x:c r="L33" s="88"/>
      <x:c r="M33" s="88"/>
      <x:c r="N33" s="88"/>
      <x:c r="O33" s="88"/>
      <x:c r="P33" s="88"/>
      <x:c r="Q33" s="88"/>
      <x:c r="R33" s="88"/>
    </x:row>
    <x:row r="34">
      <x:c r="A34" s="90" t="str">
        <x:v>Nguồn vốn thường xuyên</x:v>
      </x:c>
      <x:c r="B34" s="92" t="n">
        <x:f>B20+B16</x:f>
        <x:v>0</x:v>
      </x:c>
      <x:c r="C34" s="92" t="n">
        <x:f>C20+C16</x:f>
        <x:v>0</x:v>
      </x:c>
      <x:c r="D34" s="92" t="n">
        <x:f>D20+D16</x:f>
        <x:v>0</x:v>
      </x:c>
      <x:c r="E34" s="92" t="n">
        <x:f>E20+E16</x:f>
        <x:v>0</x:v>
      </x:c>
      <x:c r="F34" s="92" t="n">
        <x:f>F20+F16</x:f>
        <x:v>0</x:v>
      </x:c>
      <x:c r="G34" s="92" t="n">
        <x:f>G20+G16</x:f>
        <x:v>0</x:v>
      </x:c>
      <x:c r="H34" s="92" t="n">
        <x:f>H20+H16</x:f>
        <x:v>0</x:v>
      </x:c>
      <x:c r="I34" s="92" t="n">
        <x:f>I20+I16</x:f>
        <x:v>0</x:v>
      </x:c>
      <x:c r="J34" s="92" t="n">
        <x:f>J20+J16</x:f>
        <x:v>0</x:v>
      </x:c>
      <x:c r="K34" s="88"/>
      <x:c r="L34" s="88"/>
      <x:c r="M34" s="88"/>
      <x:c r="N34" s="88"/>
      <x:c r="O34" s="88"/>
      <x:c r="P34" s="88"/>
      <x:c r="Q34" s="88"/>
      <x:c r="R34" s="88"/>
    </x:row>
    <x:row r="35">
      <x:c r="A35" s="90" t="str">
        <x:v>Nguồn vốn thường xuyên - TSDH</x:v>
      </x:c>
      <x:c r="B35" s="92" t="n">
        <x:f>B34-B8</x:f>
        <x:v>0</x:v>
      </x:c>
      <x:c r="C35" s="92" t="n">
        <x:f>C34-C8</x:f>
        <x:v>0</x:v>
      </x:c>
      <x:c r="D35" s="92" t="n">
        <x:f>D34-D8</x:f>
        <x:v>0</x:v>
      </x:c>
      <x:c r="E35" s="92" t="n">
        <x:f>E34-E8</x:f>
        <x:v>0</x:v>
      </x:c>
      <x:c r="F35" s="92" t="n">
        <x:f>F34-F8</x:f>
        <x:v>0</x:v>
      </x:c>
      <x:c r="G35" s="92" t="n">
        <x:f>G34-G8</x:f>
        <x:v>0</x:v>
      </x:c>
      <x:c r="H35" s="92" t="n">
        <x:f>H34-H8</x:f>
        <x:v>0</x:v>
      </x:c>
      <x:c r="I35" s="92" t="n">
        <x:f>I34-I8</x:f>
        <x:v>0</x:v>
      </x:c>
      <x:c r="J35" s="92" t="n">
        <x:f>J34-J8</x:f>
        <x:v>0</x:v>
      </x:c>
      <x:c r="K35" s="88"/>
      <x:c r="L35" s="88"/>
      <x:c r="M35" s="88"/>
      <x:c r="N35" s="88"/>
      <x:c r="O35" s="88"/>
      <x:c r="P35" s="88"/>
      <x:c r="Q35" s="88"/>
      <x:c r="R35" s="88"/>
    </x:row>
    <x:row r="36">
      <x:c r="A36" s="90" t="str">
        <x:v>Sai lệch kiểm tra với NWC</x:v>
      </x:c>
      <x:c r="B36" s="92" t="n">
        <x:f>B35-B23</x:f>
        <x:v>0</x:v>
      </x:c>
      <x:c r="C36" s="92" t="n">
        <x:f>C35-C23</x:f>
        <x:v>0</x:v>
      </x:c>
      <x:c r="D36" s="92" t="n">
        <x:f>D35-D23</x:f>
        <x:v>0</x:v>
      </x:c>
      <x:c r="E36" s="92" t="n">
        <x:f>E35-E23</x:f>
        <x:v>0</x:v>
      </x:c>
      <x:c r="F36" s="92" t="n">
        <x:f>F35-F23</x:f>
        <x:v>0</x:v>
      </x:c>
      <x:c r="G36" s="92" t="n">
        <x:f>G35-G23</x:f>
        <x:v>0</x:v>
      </x:c>
      <x:c r="H36" s="92" t="n">
        <x:f>H35-H23</x:f>
        <x:v>0</x:v>
      </x:c>
      <x:c r="I36" s="92" t="n">
        <x:f>I35-I23</x:f>
        <x:v>0</x:v>
      </x:c>
      <x:c r="J36" s="92" t="n">
        <x:f>J35-J23</x:f>
        <x:v>0</x:v>
      </x:c>
      <x:c r="K36" s="88"/>
      <x:c r="L36" s="88"/>
      <x:c r="M36" s="88"/>
      <x:c r="N36" s="88"/>
      <x:c r="O36" s="88"/>
      <x:c r="P36" s="88"/>
      <x:c r="Q36" s="88"/>
      <x:c r="R36" s="88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88"/>
      <x:c r="L37" s="88"/>
      <x:c r="M37" s="88"/>
      <x:c r="N37" s="88"/>
      <x:c r="O37" s="88"/>
      <x:c r="P37" s="88"/>
      <x:c r="Q37" s="88"/>
      <x:c r="R37" s="88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88"/>
      <x:c r="L38" s="88"/>
      <x:c r="M38" s="88"/>
      <x:c r="N38" s="88"/>
      <x:c r="O38" s="88"/>
      <x:c r="P38" s="88"/>
      <x:c r="Q38" s="88"/>
      <x:c r="R38" s="88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88"/>
      <x:c r="L39" s="88"/>
      <x:c r="M39" s="88"/>
      <x:c r="N39" s="88"/>
      <x:c r="O39" s="88"/>
      <x:c r="P39" s="88"/>
      <x:c r="Q39" s="88"/>
      <x:c r="R39" s="88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88"/>
      <x:c r="L40" s="88"/>
      <x:c r="M40" s="88"/>
      <x:c r="N40" s="88"/>
      <x:c r="O40" s="88"/>
      <x:c r="P40" s="88"/>
      <x:c r="Q40" s="88"/>
      <x:c r="R40" s="88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88"/>
      <x:c r="L41" s="88"/>
      <x:c r="M41" s="88"/>
      <x:c r="N41" s="88"/>
      <x:c r="O41" s="88"/>
      <x:c r="P41" s="88"/>
      <x:c r="Q41" s="88"/>
      <x:c r="R41" s="88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88"/>
      <x:c r="L42" s="88"/>
      <x:c r="M42" s="88"/>
      <x:c r="N42" s="88"/>
      <x:c r="O42" s="88"/>
      <x:c r="P42" s="88"/>
      <x:c r="Q42" s="88"/>
      <x:c r="R42" s="88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88"/>
      <x:c r="L43" s="88"/>
      <x:c r="M43" s="88"/>
      <x:c r="N43" s="88"/>
      <x:c r="O43" s="88"/>
      <x:c r="P43" s="88"/>
      <x:c r="Q43" s="88"/>
      <x:c r="R43" s="88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88"/>
      <x:c r="L44" s="88"/>
      <x:c r="M44" s="88"/>
      <x:c r="N44" s="88"/>
      <x:c r="O44" s="88"/>
      <x:c r="P44" s="88"/>
      <x:c r="Q44" s="88"/>
      <x:c r="R44" s="88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88"/>
      <x:c r="L45" s="88"/>
      <x:c r="M45" s="88"/>
      <x:c r="N45" s="88"/>
      <x:c r="O45" s="88"/>
      <x:c r="P45" s="88"/>
      <x:c r="Q45" s="88"/>
      <x:c r="R45" s="88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88"/>
      <x:c r="L46" s="88"/>
      <x:c r="M46" s="88"/>
      <x:c r="N46" s="88"/>
      <x:c r="O46" s="88"/>
      <x:c r="P46" s="88"/>
      <x:c r="Q46" s="88"/>
      <x:c r="R46" s="88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88"/>
      <x:c r="L47" s="88"/>
      <x:c r="M47" s="88"/>
      <x:c r="N47" s="88"/>
      <x:c r="O47" s="88"/>
      <x:c r="P47" s="88"/>
      <x:c r="Q47" s="88"/>
      <x:c r="R47" s="88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88"/>
      <x:c r="L48" s="88"/>
      <x:c r="M48" s="88"/>
      <x:c r="N48" s="88"/>
      <x:c r="O48" s="88"/>
      <x:c r="P48" s="88"/>
      <x:c r="Q48" s="88"/>
      <x:c r="R48" s="88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88"/>
      <x:c r="L49" s="88"/>
      <x:c r="M49" s="88"/>
      <x:c r="N49" s="88"/>
      <x:c r="O49" s="88"/>
      <x:c r="P49" s="88"/>
      <x:c r="Q49" s="88"/>
      <x:c r="R49" s="88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88"/>
      <x:c r="L50" s="88"/>
      <x:c r="M50" s="88"/>
      <x:c r="N50" s="88"/>
      <x:c r="O50" s="88"/>
      <x:c r="P50" s="88"/>
      <x:c r="Q50" s="88"/>
      <x:c r="R50" s="88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88"/>
      <x:c r="L51" s="88"/>
      <x:c r="M51" s="88"/>
      <x:c r="N51" s="88"/>
      <x:c r="O51" s="88"/>
      <x:c r="P51" s="88"/>
      <x:c r="Q51" s="88"/>
      <x:c r="R51" s="88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88"/>
      <x:c r="L52" s="88"/>
      <x:c r="M52" s="88"/>
      <x:c r="N52" s="88"/>
      <x:c r="O52" s="88"/>
      <x:c r="P52" s="88"/>
      <x:c r="Q52" s="88"/>
      <x:c r="R52" s="88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88"/>
      <x:c r="L53" s="88"/>
      <x:c r="M53" s="88"/>
      <x:c r="N53" s="88"/>
      <x:c r="O53" s="88"/>
      <x:c r="P53" s="88"/>
      <x:c r="Q53" s="88"/>
      <x:c r="R53" s="88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88"/>
      <x:c r="L54" s="88"/>
      <x:c r="M54" s="88"/>
      <x:c r="N54" s="88"/>
      <x:c r="O54" s="88"/>
      <x:c r="P54" s="88"/>
      <x:c r="Q54" s="88"/>
      <x:c r="R54" s="88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88"/>
      <x:c r="L55" s="88"/>
      <x:c r="M55" s="88"/>
      <x:c r="N55" s="88"/>
      <x:c r="O55" s="88"/>
      <x:c r="P55" s="88"/>
      <x:c r="Q55" s="88"/>
      <x:c r="R55" s="88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88"/>
      <x:c r="L56" s="88"/>
      <x:c r="M56" s="88"/>
      <x:c r="N56" s="88"/>
      <x:c r="O56" s="88"/>
      <x:c r="P56" s="88"/>
      <x:c r="Q56" s="88"/>
      <x:c r="R56" s="88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88"/>
      <x:c r="L57" s="88"/>
      <x:c r="M57" s="88"/>
      <x:c r="N57" s="88"/>
      <x:c r="O57" s="88"/>
      <x:c r="P57" s="88"/>
      <x:c r="Q57" s="88"/>
      <x:c r="R57" s="88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88"/>
      <x:c r="L58" s="88"/>
      <x:c r="M58" s="88"/>
      <x:c r="N58" s="88"/>
      <x:c r="O58" s="88"/>
      <x:c r="P58" s="88"/>
      <x:c r="Q58" s="88"/>
      <x:c r="R58" s="88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88"/>
      <x:c r="L59" s="88"/>
      <x:c r="M59" s="88"/>
      <x:c r="N59" s="88"/>
      <x:c r="O59" s="88"/>
      <x:c r="P59" s="88"/>
      <x:c r="Q59" s="88"/>
      <x:c r="R59" s="88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88"/>
      <x:c r="L60" s="88"/>
      <x:c r="M60" s="88"/>
      <x:c r="N60" s="88"/>
      <x:c r="O60" s="88"/>
      <x:c r="P60" s="88"/>
      <x:c r="Q60" s="88"/>
      <x:c r="R60" s="88"/>
    </x:row>
    <x:row r="6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</x:row>
    <x:row r="62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</x:row>
    <x:row r="63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</x:row>
    <x:row r="64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</x:row>
    <x:row r="65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</x:row>
    <x:row r="66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</x:row>
    <x:row r="67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</x:row>
    <x:row r="68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</x:row>
    <x:row r="69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</x:row>
    <x:row r="70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</x:row>
  </x:sheetData>
  <x:mergeCells>
    <x:mergeCell ref="A1:R1"/>
    <x:mergeCell ref="A2:J2"/>
    <x:mergeCell ref="A5:J5"/>
    <x:mergeCell ref="A22:J22"/>
  </x:mergeCells>
  <x:conditionalFormatting sqref="B23:J23">
    <x:cfRule type="cellIs" dxfId="0" priority="1" operator="lessThan">
      <x:formula>0</x:formula>
    </x:cfRule>
  </x:conditionalFormatting>
  <x:conditionalFormatting sqref="B25:J27">
    <x:cfRule type="colorScale" priority="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  <x:drawing xmlns:r="http://schemas.openxmlformats.org/officeDocument/2006/relationships" r:id="R6b70faff3ab64641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28" customHeight="1">
      <x:c r="A1" s="86" t="str">
        <x:v>THỰC HÀNH BẢNG CÂN ĐỐI KẾ TOÁN HPG – ĐÁP ÁN</x:v>
      </x:c>
      <x:c r="B1" s="86"/>
      <x:c r="C1" s="86"/>
      <x:c r="D1" s="86"/>
      <x:c r="E1" s="86"/>
      <x:c r="F1" s="86"/>
      <x:c r="G1" s="86"/>
      <x:c r="H1" s="86"/>
      <x:c r="I1" s="86"/>
      <x:c r="J1" s="86"/>
      <x:c r="K1" s="86"/>
      <x:c r="L1" s="86"/>
      <x:c r="M1" s="86"/>
      <x:c r="N1" s="86"/>
      <x:c r="O1" s="86"/>
      <x:c r="P1" s="86"/>
      <x:c r="Q1" s="86"/>
      <x:c r="R1" s="86"/>
    </x:row>
    <x:row r="2">
      <x:c r="A2" s="87" t="str">
        <x:v>Giai đoạn 2016–2024. Các số liệu gốc liên kết từ sheet 01_CDKT_DATA.</x:v>
      </x:c>
      <x:c r="B2" s="87"/>
      <x:c r="C2" s="87"/>
      <x:c r="D2" s="87"/>
      <x:c r="E2" s="87"/>
      <x:c r="F2" s="87"/>
      <x:c r="G2" s="87"/>
      <x:c r="H2" s="87"/>
      <x:c r="I2" s="87"/>
      <x:c r="J2" s="87"/>
      <x:c r="K2" s="88"/>
      <x:c r="L2" s="88"/>
      <x:c r="M2" s="88"/>
      <x:c r="N2" s="88"/>
      <x:c r="O2" s="88"/>
      <x:c r="P2" s="88"/>
      <x:c r="Q2" s="88"/>
      <x:c r="R2" s="88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  <x:c r="K3" s="88"/>
      <x:c r="L3" s="88"/>
      <x:c r="M3" s="88"/>
      <x:c r="N3" s="88"/>
      <x:c r="O3" s="88"/>
      <x:c r="P3" s="88"/>
      <x:c r="Q3" s="88"/>
      <x:c r="R3" s="88"/>
    </x:row>
    <x:row r="4">
      <x:c r="A4" s="89" t="str">
        <x:v>Chỉ tiêu</x:v>
      </x:c>
      <x:c r="B4" s="89" t="n">
        <x:v>2016</x:v>
      </x:c>
      <x:c r="C4" s="89" t="n">
        <x:v>2017</x:v>
      </x:c>
      <x:c r="D4" s="89" t="n">
        <x:v>2018</x:v>
      </x:c>
      <x:c r="E4" s="89" t="n">
        <x:v>2019</x:v>
      </x:c>
      <x:c r="F4" s="89" t="n">
        <x:v>2020</x:v>
      </x:c>
      <x:c r="G4" s="89" t="n">
        <x:v>2021</x:v>
      </x:c>
      <x:c r="H4" s="89" t="n">
        <x:v>2022</x:v>
      </x:c>
      <x:c r="I4" s="89" t="n">
        <x:v>2023</x:v>
      </x:c>
      <x:c r="J4" s="89" t="n">
        <x:v>2024</x:v>
      </x:c>
      <x:c r="K4" s="88"/>
      <x:c r="L4" s="88"/>
      <x:c r="M4" s="88"/>
      <x:c r="N4" s="88"/>
      <x:c r="O4" s="88"/>
      <x:c r="P4" s="88"/>
      <x:c r="Q4" s="88"/>
      <x:c r="R4" s="88"/>
    </x:row>
    <x:row r="5">
      <x:c r="A5" s="86" t="str">
        <x:v>A. SỐ LIỆU CẦN DÙNG</x:v>
      </x:c>
      <x:c r="B5" s="86"/>
      <x:c r="C5" s="86"/>
      <x:c r="D5" s="86"/>
      <x:c r="E5" s="86"/>
      <x:c r="F5" s="86"/>
      <x:c r="G5" s="86"/>
      <x:c r="H5" s="86"/>
      <x:c r="I5" s="86"/>
      <x:c r="J5" s="86"/>
      <x:c r="K5" s="88"/>
      <x:c r="L5" s="88"/>
      <x:c r="M5" s="88"/>
      <x:c r="N5" s="88"/>
      <x:c r="O5" s="88"/>
      <x:c r="P5" s="88"/>
      <x:c r="Q5" s="88"/>
      <x:c r="R5" s="88"/>
    </x:row>
    <x:row r="6">
      <x:c r="A6" s="90" t="str">
        <x:v>TỔNG CỘNG TÀI SẢN</x:v>
      </x:c>
      <x:c r="B6" s="104" t="n">
        <x:f>'01_CDKT_DATA'!M75</x:f>
        <x:v>33226.55</x:v>
      </x:c>
      <x:c r="C6" s="104" t="n">
        <x:f>'01_CDKT_DATA'!N75</x:f>
        <x:v>53022.18</x:v>
      </x:c>
      <x:c r="D6" s="104" t="n">
        <x:f>'01_CDKT_DATA'!O75</x:f>
        <x:v>78223.01</x:v>
      </x:c>
      <x:c r="E6" s="104" t="n">
        <x:f>'01_CDKT_DATA'!P75</x:f>
        <x:v>101776.03</x:v>
      </x:c>
      <x:c r="F6" s="104" t="n">
        <x:f>'01_CDKT_DATA'!Q75</x:f>
        <x:v>131511.43</x:v>
      </x:c>
      <x:c r="G6" s="104" t="n">
        <x:f>'01_CDKT_DATA'!R75</x:f>
        <x:v>178236.42</x:v>
      </x:c>
      <x:c r="H6" s="104" t="n">
        <x:f>'01_CDKT_DATA'!S75</x:f>
        <x:v>170335.52</x:v>
      </x:c>
      <x:c r="I6" s="104" t="n">
        <x:f>'01_CDKT_DATA'!T75</x:f>
        <x:v>187782.59</x:v>
      </x:c>
      <x:c r="J6" s="104" t="n">
        <x:f>'01_CDKT_DATA'!U75</x:f>
        <x:v>224489.71</x:v>
      </x:c>
      <x:c r="K6" s="88"/>
      <x:c r="L6" s="88"/>
      <x:c r="M6" s="88"/>
      <x:c r="N6" s="88"/>
      <x:c r="O6" s="88"/>
      <x:c r="P6" s="88"/>
      <x:c r="Q6" s="88"/>
      <x:c r="R6" s="88"/>
    </x:row>
    <x:row r="7">
      <x:c r="A7" s="90" t="str">
        <x:v>TÀI SẢN NGẮN HẠN</x:v>
      </x:c>
      <x:c r="B7" s="104" t="n">
        <x:f>'01_CDKT_DATA'!M10</x:f>
        <x:v>18182.79</x:v>
      </x:c>
      <x:c r="C7" s="104" t="n">
        <x:f>'01_CDKT_DATA'!N10</x:f>
        <x:v>33068.06</x:v>
      </x:c>
      <x:c r="D7" s="104" t="n">
        <x:f>'01_CDKT_DATA'!O10</x:f>
        <x:v>25308.73</x:v>
      </x:c>
      <x:c r="E7" s="104" t="n">
        <x:f>'01_CDKT_DATA'!P10</x:f>
        <x:v>30436.94</x:v>
      </x:c>
      <x:c r="F7" s="104" t="n">
        <x:f>'01_CDKT_DATA'!Q10</x:f>
        <x:v>56747.26</x:v>
      </x:c>
      <x:c r="G7" s="104" t="n">
        <x:f>'01_CDKT_DATA'!R10</x:f>
        <x:v>94154.86</x:v>
      </x:c>
      <x:c r="H7" s="104" t="n">
        <x:f>'01_CDKT_DATA'!S10</x:f>
        <x:v>80514.71</x:v>
      </x:c>
      <x:c r="I7" s="104" t="n">
        <x:f>'01_CDKT_DATA'!T10</x:f>
        <x:v>82716.44</x:v>
      </x:c>
      <x:c r="J7" s="104" t="n">
        <x:f>'01_CDKT_DATA'!U10</x:f>
        <x:v>86674.28</x:v>
      </x:c>
      <x:c r="K7" s="88"/>
      <x:c r="L7" s="88"/>
      <x:c r="M7" s="88"/>
      <x:c r="N7" s="88"/>
      <x:c r="O7" s="88"/>
      <x:c r="P7" s="88"/>
      <x:c r="Q7" s="88"/>
      <x:c r="R7" s="88"/>
    </x:row>
    <x:row r="8">
      <x:c r="A8" s="90" t="str">
        <x:v>TÀI SẢN DÀI HẠN</x:v>
      </x:c>
      <x:c r="B8" s="104" t="n">
        <x:f>'01_CDKT_DATA'!M36</x:f>
        <x:v>15043.77</x:v>
      </x:c>
      <x:c r="C8" s="104" t="n">
        <x:f>'01_CDKT_DATA'!N36</x:f>
        <x:v>19954.12</x:v>
      </x:c>
      <x:c r="D8" s="104" t="n">
        <x:f>'01_CDKT_DATA'!O36</x:f>
        <x:v>52914.28</x:v>
      </x:c>
      <x:c r="E8" s="104" t="n">
        <x:f>'01_CDKT_DATA'!P36</x:f>
        <x:v>71339.09</x:v>
      </x:c>
      <x:c r="F8" s="104" t="n">
        <x:f>'01_CDKT_DATA'!Q36</x:f>
        <x:v>74764.18</x:v>
      </x:c>
      <x:c r="G8" s="104" t="n">
        <x:f>'01_CDKT_DATA'!R36</x:f>
        <x:v>84081.56</x:v>
      </x:c>
      <x:c r="H8" s="104" t="n">
        <x:f>'01_CDKT_DATA'!S36</x:f>
        <x:v>89820.81</x:v>
      </x:c>
      <x:c r="I8" s="104" t="n">
        <x:f>'01_CDKT_DATA'!T36</x:f>
        <x:v>105066.15</x:v>
      </x:c>
      <x:c r="J8" s="104" t="n">
        <x:f>'01_CDKT_DATA'!U36</x:f>
        <x:v>137815.43</x:v>
      </x:c>
      <x:c r="K8" s="88"/>
      <x:c r="L8" s="88"/>
      <x:c r="M8" s="88"/>
      <x:c r="N8" s="88"/>
      <x:c r="O8" s="88"/>
      <x:c r="P8" s="88"/>
      <x:c r="Q8" s="88"/>
      <x:c r="R8" s="88"/>
    </x:row>
    <x:row r="9">
      <x:c r="A9" s="90" t="str">
        <x:v>Tiền và tương đương tiền</x:v>
      </x:c>
      <x:c r="B9" s="104" t="n">
        <x:f>'01_CDKT_DATA'!M11</x:f>
        <x:v>4558.66</x:v>
      </x:c>
      <x:c r="C9" s="104" t="n">
        <x:f>'01_CDKT_DATA'!N11</x:f>
        <x:v>4264.64</x:v>
      </x:c>
      <x:c r="D9" s="104" t="n">
        <x:f>'01_CDKT_DATA'!O11</x:f>
        <x:v>2515.62</x:v>
      </x:c>
      <x:c r="E9" s="104" t="n">
        <x:f>'01_CDKT_DATA'!P11</x:f>
        <x:v>4544.9</x:v>
      </x:c>
      <x:c r="F9" s="104" t="n">
        <x:f>'01_CDKT_DATA'!Q11</x:f>
        <x:v>13696.1</x:v>
      </x:c>
      <x:c r="G9" s="104" t="n">
        <x:f>'01_CDKT_DATA'!R11</x:f>
        <x:v>22471.38</x:v>
      </x:c>
      <x:c r="H9" s="104" t="n">
        <x:f>'01_CDKT_DATA'!S11</x:f>
        <x:v>8324.59</x:v>
      </x:c>
      <x:c r="I9" s="104" t="n">
        <x:f>'01_CDKT_DATA'!T11</x:f>
        <x:v>12252</x:v>
      </x:c>
      <x:c r="J9" s="104" t="n">
        <x:f>'01_CDKT_DATA'!U11</x:f>
        <x:v>6887.65</x:v>
      </x:c>
      <x:c r="K9" s="88"/>
      <x:c r="L9" s="88"/>
      <x:c r="M9" s="88"/>
      <x:c r="N9" s="88"/>
      <x:c r="O9" s="88"/>
      <x:c r="P9" s="88"/>
      <x:c r="Q9" s="88"/>
      <x:c r="R9" s="88"/>
    </x:row>
    <x:row r="10">
      <x:c r="A10" s="90" t="str">
        <x:v>Giá trị thuần đầu tư ngắn hạn</x:v>
      </x:c>
      <x:c r="B10" s="104" t="n">
        <x:f>'01_CDKT_DATA'!M14</x:f>
        <x:v>693.5</x:v>
      </x:c>
      <x:c r="C10" s="104" t="n">
        <x:f>'01_CDKT_DATA'!N14</x:f>
        <x:v>9936.71</x:v>
      </x:c>
      <x:c r="D10" s="104" t="n">
        <x:f>'01_CDKT_DATA'!O14</x:f>
        <x:v>3724.56</x:v>
      </x:c>
      <x:c r="E10" s="104" t="n">
        <x:f>'01_CDKT_DATA'!P14</x:f>
        <x:v>1374.34</x:v>
      </x:c>
      <x:c r="F10" s="104" t="n">
        <x:f>'01_CDKT_DATA'!Q14</x:f>
        <x:v>8126.99</x:v>
      </x:c>
      <x:c r="G10" s="104" t="n">
        <x:f>'01_CDKT_DATA'!R14</x:f>
        <x:v>18236.15</x:v>
      </x:c>
      <x:c r="H10" s="104" t="n">
        <x:f>'01_CDKT_DATA'!S14</x:f>
        <x:v>26268.25</x:v>
      </x:c>
      <x:c r="I10" s="104" t="n">
        <x:f>'01_CDKT_DATA'!T14</x:f>
        <x:v>22177.3</x:v>
      </x:c>
      <x:c r="J10" s="104" t="n">
        <x:f>'01_CDKT_DATA'!U14</x:f>
        <x:v>18974.72</x:v>
      </x:c>
      <x:c r="K10" s="88"/>
      <x:c r="L10" s="88"/>
      <x:c r="M10" s="88"/>
      <x:c r="N10" s="88"/>
      <x:c r="O10" s="88"/>
      <x:c r="P10" s="88"/>
      <x:c r="Q10" s="88"/>
      <x:c r="R10" s="88"/>
    </x:row>
    <x:row r="11">
      <x:c r="A11" s="90" t="str">
        <x:v>Các khoản phải thu</x:v>
      </x:c>
      <x:c r="B11" s="104" t="n">
        <x:f>'01_CDKT_DATA'!M18</x:f>
        <x:v>2394.83</x:v>
      </x:c>
      <x:c r="C11" s="104" t="n">
        <x:f>'01_CDKT_DATA'!N18</x:f>
        <x:v>6555.42</x:v>
      </x:c>
      <x:c r="D11" s="104" t="n">
        <x:f>'01_CDKT_DATA'!O18</x:f>
        <x:v>3210.28</x:v>
      </x:c>
      <x:c r="E11" s="104" t="n">
        <x:f>'01_CDKT_DATA'!P18</x:f>
        <x:v>3561.4</x:v>
      </x:c>
      <x:c r="F11" s="104" t="n">
        <x:f>'01_CDKT_DATA'!Q18</x:f>
        <x:v>6124.79</x:v>
      </x:c>
      <x:c r="G11" s="104" t="n">
        <x:f>'01_CDKT_DATA'!R18</x:f>
        <x:v>7662.68</x:v>
      </x:c>
      <x:c r="H11" s="104" t="n">
        <x:f>'01_CDKT_DATA'!S18</x:f>
        <x:v>9892.87</x:v>
      </x:c>
      <x:c r="I11" s="104" t="n">
        <x:f>'01_CDKT_DATA'!T18</x:f>
        <x:v>10702.14</x:v>
      </x:c>
      <x:c r="J11" s="104" t="n">
        <x:f>'01_CDKT_DATA'!U18</x:f>
        <x:v>7647.8</x:v>
      </x:c>
      <x:c r="K11" s="88"/>
      <x:c r="L11" s="88"/>
      <x:c r="M11" s="88"/>
      <x:c r="N11" s="88"/>
      <x:c r="O11" s="88"/>
      <x:c r="P11" s="88"/>
      <x:c r="Q11" s="88"/>
      <x:c r="R11" s="88"/>
    </x:row>
    <x:row r="12">
      <x:c r="A12" s="90" t="str">
        <x:v>Hàng tồn kho, ròng</x:v>
      </x:c>
      <x:c r="B12" s="104" t="n">
        <x:f>'01_CDKT_DATA'!M27</x:f>
        <x:v>10247.18</x:v>
      </x:c>
      <x:c r="C12" s="104" t="n">
        <x:f>'01_CDKT_DATA'!N27</x:f>
        <x:v>11748.87</x:v>
      </x:c>
      <x:c r="D12" s="104" t="n">
        <x:f>'01_CDKT_DATA'!O27</x:f>
        <x:v>14115.14</x:v>
      </x:c>
      <x:c r="E12" s="104" t="n">
        <x:f>'01_CDKT_DATA'!P27</x:f>
        <x:v>19411.92</x:v>
      </x:c>
      <x:c r="F12" s="104" t="n">
        <x:f>'01_CDKT_DATA'!Q27</x:f>
        <x:v>26286.82</x:v>
      </x:c>
      <x:c r="G12" s="104" t="n">
        <x:f>'01_CDKT_DATA'!R27</x:f>
        <x:v>42134.49</x:v>
      </x:c>
      <x:c r="H12" s="104" t="n">
        <x:f>'01_CDKT_DATA'!S27</x:f>
        <x:v>34491.11</x:v>
      </x:c>
      <x:c r="I12" s="104" t="n">
        <x:f>'01_CDKT_DATA'!T27</x:f>
        <x:v>34504.49</x:v>
      </x:c>
      <x:c r="J12" s="104" t="n">
        <x:f>'01_CDKT_DATA'!U27</x:f>
        <x:v>46091.22</x:v>
      </x:c>
      <x:c r="K12" s="88"/>
      <x:c r="L12" s="88"/>
      <x:c r="M12" s="88"/>
      <x:c r="N12" s="88"/>
      <x:c r="O12" s="88"/>
      <x:c r="P12" s="88"/>
      <x:c r="Q12" s="88"/>
      <x:c r="R12" s="88"/>
    </x:row>
    <x:row r="13">
      <x:c r="A13" s="90" t="str">
        <x:v>Tài sản dở dang dài hạn</x:v>
      </x:c>
      <x:c r="B13" s="104" t="n">
        <x:f>'01_CDKT_DATA'!M59</x:f>
        <x:v>1154.98</x:v>
      </x:c>
      <x:c r="C13" s="104" t="n">
        <x:f>'01_CDKT_DATA'!N59</x:f>
        <x:v>5468.75</x:v>
      </x:c>
      <x:c r="D13" s="104" t="n">
        <x:f>'01_CDKT_DATA'!O59</x:f>
        <x:v>38107.32</x:v>
      </x:c>
      <x:c r="E13" s="104" t="n">
        <x:f>'01_CDKT_DATA'!P59</x:f>
        <x:v>37435.32</x:v>
      </x:c>
      <x:c r="F13" s="104" t="n">
        <x:f>'01_CDKT_DATA'!Q59</x:f>
        <x:v>6247.21</x:v>
      </x:c>
      <x:c r="G13" s="104" t="n">
        <x:f>'01_CDKT_DATA'!R59</x:f>
        <x:v>9698.7</x:v>
      </x:c>
      <x:c r="H13" s="104" t="n">
        <x:f>'01_CDKT_DATA'!S59</x:f>
        <x:v>13363.27</x:v>
      </x:c>
      <x:c r="I13" s="104" t="n">
        <x:f>'01_CDKT_DATA'!T59</x:f>
        <x:v>26098.93</x:v>
      </x:c>
      <x:c r="J13" s="104" t="n">
        <x:f>'01_CDKT_DATA'!U59</x:f>
        <x:v>63750.72</x:v>
      </x:c>
      <x:c r="K13" s="88"/>
      <x:c r="L13" s="88"/>
      <x:c r="M13" s="88"/>
      <x:c r="N13" s="88"/>
      <x:c r="O13" s="88"/>
      <x:c r="P13" s="88"/>
      <x:c r="Q13" s="88"/>
      <x:c r="R13" s="88"/>
    </x:row>
    <x:row r="14">
      <x:c r="A14" s="90" t="str">
        <x:v>NỢ PHẢI TRẢ</x:v>
      </x:c>
      <x:c r="B14" s="104" t="n">
        <x:f>'01_CDKT_DATA'!M76</x:f>
        <x:v>13376.29</x:v>
      </x:c>
      <x:c r="C14" s="104" t="n">
        <x:f>'01_CDKT_DATA'!N76</x:f>
        <x:v>20624.6</x:v>
      </x:c>
      <x:c r="D14" s="104" t="n">
        <x:f>'01_CDKT_DATA'!O76</x:f>
        <x:v>37600.06</x:v>
      </x:c>
      <x:c r="E14" s="104" t="n">
        <x:f>'01_CDKT_DATA'!P76</x:f>
        <x:v>53989.39</x:v>
      </x:c>
      <x:c r="F14" s="104" t="n">
        <x:f>'01_CDKT_DATA'!Q76</x:f>
        <x:v>72291.65</x:v>
      </x:c>
      <x:c r="G14" s="104" t="n">
        <x:f>'01_CDKT_DATA'!R76</x:f>
        <x:v>87455.8</x:v>
      </x:c>
      <x:c r="H14" s="104" t="n">
        <x:f>'01_CDKT_DATA'!S76</x:f>
        <x:v>74222.58</x:v>
      </x:c>
      <x:c r="I14" s="104" t="n">
        <x:f>'01_CDKT_DATA'!T76</x:f>
        <x:v>84946.17</x:v>
      </x:c>
      <x:c r="J14" s="104" t="n">
        <x:f>'01_CDKT_DATA'!U76</x:f>
        <x:v>109842.25</x:v>
      </x:c>
      <x:c r="K14" s="88"/>
      <x:c r="L14" s="88"/>
      <x:c r="M14" s="88"/>
      <x:c r="N14" s="88"/>
      <x:c r="O14" s="88"/>
      <x:c r="P14" s="88"/>
      <x:c r="Q14" s="88"/>
      <x:c r="R14" s="88"/>
    </x:row>
    <x:row r="15">
      <x:c r="A15" s="90" t="str">
        <x:v>Nợ ngắn hạn</x:v>
      </x:c>
      <x:c r="B15" s="104" t="n">
        <x:f>'01_CDKT_DATA'!M77</x:f>
        <x:v>11985.02</x:v>
      </x:c>
      <x:c r="C15" s="104" t="n">
        <x:f>'01_CDKT_DATA'!N77</x:f>
        <x:v>18519.72</x:v>
      </x:c>
      <x:c r="D15" s="104" t="n">
        <x:f>'01_CDKT_DATA'!O77</x:f>
        <x:v>22636.15</x:v>
      </x:c>
      <x:c r="E15" s="104" t="n">
        <x:f>'01_CDKT_DATA'!P77</x:f>
        <x:v>26984.2</x:v>
      </x:c>
      <x:c r="F15" s="104" t="n">
        <x:f>'01_CDKT_DATA'!Q77</x:f>
        <x:v>51975.22</x:v>
      </x:c>
      <x:c r="G15" s="104" t="n">
        <x:f>'01_CDKT_DATA'!R77</x:f>
        <x:v>73459.32</x:v>
      </x:c>
      <x:c r="H15" s="104" t="n">
        <x:f>'01_CDKT_DATA'!S77</x:f>
        <x:v>62385.39</x:v>
      </x:c>
      <x:c r="I15" s="104" t="n">
        <x:f>'01_CDKT_DATA'!T77</x:f>
        <x:v>71513.49</x:v>
      </x:c>
      <x:c r="J15" s="104" t="n">
        <x:f>'01_CDKT_DATA'!U77</x:f>
        <x:v>75225.24</x:v>
      </x:c>
      <x:c r="K15" s="88"/>
      <x:c r="L15" s="88"/>
      <x:c r="M15" s="88"/>
      <x:c r="N15" s="88"/>
      <x:c r="O15" s="88"/>
      <x:c r="P15" s="88"/>
      <x:c r="Q15" s="88"/>
      <x:c r="R15" s="88"/>
    </x:row>
    <x:row r="16">
      <x:c r="A16" s="90" t="str">
        <x:v>Nợ dài hạn</x:v>
      </x:c>
      <x:c r="B16" s="104" t="n">
        <x:f>'01_CDKT_DATA'!M92</x:f>
        <x:v>1391.27</x:v>
      </x:c>
      <x:c r="C16" s="104" t="n">
        <x:f>'01_CDKT_DATA'!N92</x:f>
        <x:v>2104.88</x:v>
      </x:c>
      <x:c r="D16" s="104" t="n">
        <x:f>'01_CDKT_DATA'!O92</x:f>
        <x:v>14963.91</x:v>
      </x:c>
      <x:c r="E16" s="104" t="n">
        <x:f>'01_CDKT_DATA'!P92</x:f>
        <x:v>27005.2</x:v>
      </x:c>
      <x:c r="F16" s="104" t="n">
        <x:f>'01_CDKT_DATA'!Q92</x:f>
        <x:v>20316.43</x:v>
      </x:c>
      <x:c r="G16" s="104" t="n">
        <x:f>'01_CDKT_DATA'!R92</x:f>
        <x:v>13996.48</x:v>
      </x:c>
      <x:c r="H16" s="104" t="n">
        <x:f>'01_CDKT_DATA'!S92</x:f>
        <x:v>11837.19</x:v>
      </x:c>
      <x:c r="I16" s="104" t="n">
        <x:f>'01_CDKT_DATA'!T92</x:f>
        <x:v>13432.67</x:v>
      </x:c>
      <x:c r="J16" s="104" t="n">
        <x:f>'01_CDKT_DATA'!U92</x:f>
        <x:v>34617.01</x:v>
      </x:c>
      <x:c r="K16" s="88"/>
      <x:c r="L16" s="88"/>
      <x:c r="M16" s="88"/>
      <x:c r="N16" s="88"/>
      <x:c r="O16" s="88"/>
      <x:c r="P16" s="88"/>
      <x:c r="Q16" s="88"/>
      <x:c r="R16" s="88"/>
    </x:row>
    <x:row r="17">
      <x:c r="A17" s="90" t="str">
        <x:v>Phải trả người bán</x:v>
      </x:c>
      <x:c r="B17" s="104" t="n">
        <x:f>'01_CDKT_DATA'!M78</x:f>
        <x:v>3733.63</x:v>
      </x:c>
      <x:c r="C17" s="104" t="n">
        <x:f>'01_CDKT_DATA'!N78</x:f>
        <x:v>4226.44</x:v>
      </x:c>
      <x:c r="D17" s="104" t="n">
        <x:f>'01_CDKT_DATA'!O78</x:f>
        <x:v>8706.91</x:v>
      </x:c>
      <x:c r="E17" s="104" t="n">
        <x:f>'01_CDKT_DATA'!P78</x:f>
        <x:v>7507.2</x:v>
      </x:c>
      <x:c r="F17" s="104" t="n">
        <x:f>'01_CDKT_DATA'!Q78</x:f>
        <x:v>10915.75</x:v>
      </x:c>
      <x:c r="G17" s="104" t="n">
        <x:f>'01_CDKT_DATA'!R78</x:f>
        <x:v>23729.14</x:v>
      </x:c>
      <x:c r="H17" s="104" t="n">
        <x:f>'01_CDKT_DATA'!S78</x:f>
        <x:v>11107.16</x:v>
      </x:c>
      <x:c r="I17" s="104" t="n">
        <x:f>'01_CDKT_DATA'!T78</x:f>
        <x:v>12387.5</x:v>
      </x:c>
      <x:c r="J17" s="104" t="n">
        <x:f>'01_CDKT_DATA'!U78</x:f>
        <x:v>14046.84</x:v>
      </x:c>
      <x:c r="K17" s="88"/>
      <x:c r="L17" s="88"/>
      <x:c r="M17" s="88"/>
      <x:c r="N17" s="88"/>
      <x:c r="O17" s="88"/>
      <x:c r="P17" s="88"/>
      <x:c r="Q17" s="88"/>
      <x:c r="R17" s="88"/>
    </x:row>
    <x:row r="18">
      <x:c r="A18" s="90" t="str">
        <x:v>Vay ngắn hạn</x:v>
      </x:c>
      <x:c r="B18" s="104" t="n">
        <x:f>'01_CDKT_DATA'!M87</x:f>
        <x:v>5488.17</x:v>
      </x:c>
      <x:c r="C18" s="104" t="n">
        <x:f>'01_CDKT_DATA'!N87</x:f>
        <x:v>11328.52</x:v>
      </x:c>
      <x:c r="D18" s="104" t="n">
        <x:f>'01_CDKT_DATA'!O87</x:f>
        <x:v>11494.72</x:v>
      </x:c>
      <x:c r="E18" s="104" t="n">
        <x:f>'01_CDKT_DATA'!P87</x:f>
        <x:v>16837.65</x:v>
      </x:c>
      <x:c r="F18" s="104" t="n">
        <x:f>'01_CDKT_DATA'!Q87</x:f>
        <x:v>36798.47</x:v>
      </x:c>
      <x:c r="G18" s="104" t="n">
        <x:f>'01_CDKT_DATA'!R87</x:f>
        <x:v>43747.64</x:v>
      </x:c>
      <x:c r="H18" s="104" t="n">
        <x:f>'01_CDKT_DATA'!S87</x:f>
        <x:v>46748.67</x:v>
      </x:c>
      <x:c r="I18" s="104" t="n">
        <x:f>'01_CDKT_DATA'!T87</x:f>
        <x:v>54981.88</x:v>
      </x:c>
      <x:c r="J18" s="104" t="n">
        <x:f>'01_CDKT_DATA'!U87</x:f>
        <x:v>55882.69</x:v>
      </x:c>
      <x:c r="K18" s="88"/>
      <x:c r="L18" s="88"/>
      <x:c r="M18" s="88"/>
      <x:c r="N18" s="88"/>
      <x:c r="O18" s="88"/>
      <x:c r="P18" s="88"/>
      <x:c r="Q18" s="88"/>
      <x:c r="R18" s="88"/>
    </x:row>
    <x:row r="19">
      <x:c r="A19" s="90" t="str">
        <x:v>Vay dài hạn</x:v>
      </x:c>
      <x:c r="B19" s="104" t="n">
        <x:f>'01_CDKT_DATA'!M100</x:f>
        <x:v>972.2</x:v>
      </x:c>
      <x:c r="C19" s="104" t="n">
        <x:f>'01_CDKT_DATA'!N100</x:f>
        <x:v>1651.49</x:v>
      </x:c>
      <x:c r="D19" s="104" t="n">
        <x:f>'01_CDKT_DATA'!O100</x:f>
        <x:v>12811</x:v>
      </x:c>
      <x:c r="E19" s="104" t="n">
        <x:f>'01_CDKT_DATA'!P100</x:f>
        <x:v>19842.1</x:v>
      </x:c>
      <x:c r="F19" s="104" t="n">
        <x:f>'01_CDKT_DATA'!Q100</x:f>
        <x:v>17343.25</x:v>
      </x:c>
      <x:c r="G19" s="104" t="n">
        <x:f>'01_CDKT_DATA'!R100</x:f>
        <x:v>13464.93</x:v>
      </x:c>
      <x:c r="H19" s="104" t="n">
        <x:f>'01_CDKT_DATA'!S100</x:f>
        <x:v>11151.65</x:v>
      </x:c>
      <x:c r="I19" s="104" t="n">
        <x:f>'01_CDKT_DATA'!T100</x:f>
        <x:v>10399.12</x:v>
      </x:c>
      <x:c r="J19" s="104" t="n">
        <x:f>'01_CDKT_DATA'!U100</x:f>
        <x:v>27080.44</x:v>
      </x:c>
      <x:c r="K19" s="88"/>
      <x:c r="L19" s="88"/>
      <x:c r="M19" s="88"/>
      <x:c r="N19" s="88"/>
      <x:c r="O19" s="88"/>
      <x:c r="P19" s="88"/>
      <x:c r="Q19" s="88"/>
      <x:c r="R19" s="88"/>
    </x:row>
    <x:row r="20">
      <x:c r="A20" s="90" t="str">
        <x:v>VỐN CHỦ SỞ HỮU</x:v>
      </x:c>
      <x:c r="B20" s="104" t="n">
        <x:f>'01_CDKT_DATA'!M107</x:f>
        <x:v>19850.26</x:v>
      </x:c>
      <x:c r="C20" s="104" t="n">
        <x:f>'01_CDKT_DATA'!N107</x:f>
        <x:v>32397.58</x:v>
      </x:c>
      <x:c r="D20" s="104" t="n">
        <x:f>'01_CDKT_DATA'!O107</x:f>
        <x:v>40622.95</x:v>
      </x:c>
      <x:c r="E20" s="104" t="n">
        <x:f>'01_CDKT_DATA'!P107</x:f>
        <x:v>47786.64</x:v>
      </x:c>
      <x:c r="F20" s="104" t="n">
        <x:f>'01_CDKT_DATA'!Q107</x:f>
        <x:v>59219.79</x:v>
      </x:c>
      <x:c r="G20" s="104" t="n">
        <x:f>'01_CDKT_DATA'!R107</x:f>
        <x:v>90780.63</x:v>
      </x:c>
      <x:c r="H20" s="104" t="n">
        <x:f>'01_CDKT_DATA'!S107</x:f>
        <x:v>96112.94</x:v>
      </x:c>
      <x:c r="I20" s="104" t="n">
        <x:f>'01_CDKT_DATA'!T107</x:f>
        <x:v>102836.42</x:v>
      </x:c>
      <x:c r="J20" s="104" t="n">
        <x:f>'01_CDKT_DATA'!U107</x:f>
        <x:v>114647.46</x:v>
      </x:c>
      <x:c r="K20" s="88"/>
      <x:c r="L20" s="88"/>
      <x:c r="M20" s="88"/>
      <x:c r="N20" s="88"/>
      <x:c r="O20" s="88"/>
      <x:c r="P20" s="88"/>
      <x:c r="Q20" s="88"/>
      <x:c r="R20" s="88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88"/>
      <x:c r="L21" s="88"/>
      <x:c r="M21" s="88"/>
      <x:c r="N21" s="88"/>
      <x:c r="O21" s="88"/>
      <x:c r="P21" s="88"/>
      <x:c r="Q21" s="88"/>
      <x:c r="R21" s="88"/>
    </x:row>
    <x:row r="22">
      <x:c r="A22" s="86" t="str">
        <x:v>B. CHỈ TIÊU PHÂN TÍCH</x:v>
      </x:c>
      <x:c r="B22" s="86"/>
      <x:c r="C22" s="86"/>
      <x:c r="D22" s="86"/>
      <x:c r="E22" s="86"/>
      <x:c r="F22" s="86"/>
      <x:c r="G22" s="86"/>
      <x:c r="H22" s="86"/>
      <x:c r="I22" s="86"/>
      <x:c r="J22" s="86"/>
      <x:c r="K22" s="88"/>
      <x:c r="L22" s="88"/>
      <x:c r="M22" s="88"/>
      <x:c r="N22" s="88"/>
      <x:c r="O22" s="88"/>
      <x:c r="P22" s="88"/>
      <x:c r="Q22" s="88"/>
      <x:c r="R22" s="88"/>
    </x:row>
    <x:row r="23">
      <x:c r="A23" s="90" t="str">
        <x:v>Vốn lưu động ròng (NWC)</x:v>
      </x:c>
      <x:c r="B23" s="92" t="n">
        <x:f>B7-B15</x:f>
        <x:v>6197.77</x:v>
      </x:c>
      <x:c r="C23" s="92" t="n">
        <x:f>C7-C15</x:f>
        <x:v>14548.339999999997</x:v>
      </x:c>
      <x:c r="D23" s="92" t="n">
        <x:f>D7-D15</x:f>
        <x:v>2672.579999999998</x:v>
      </x:c>
      <x:c r="E23" s="92" t="n">
        <x:f>E7-E15</x:f>
        <x:v>3452.739999999998</x:v>
      </x:c>
      <x:c r="F23" s="92" t="n">
        <x:f>F7-F15</x:f>
        <x:v>4772.040000000001</x:v>
      </x:c>
      <x:c r="G23" s="92" t="n">
        <x:f>G7-G15</x:f>
        <x:v>20695.539999999994</x:v>
      </x:c>
      <x:c r="H23" s="92" t="n">
        <x:f>H7-H15</x:f>
        <x:v>18129.320000000007</x:v>
      </x:c>
      <x:c r="I23" s="92" t="n">
        <x:f>I7-I15</x:f>
        <x:v>11202.949999999997</x:v>
      </x:c>
      <x:c r="J23" s="92" t="n">
        <x:f>J7-J15</x:f>
        <x:v>11449.039999999994</x:v>
      </x:c>
      <x:c r="K23" s="88"/>
      <x:c r="L23" s="88"/>
      <x:c r="M23" s="88"/>
      <x:c r="N23" s="88"/>
      <x:c r="O23" s="88"/>
      <x:c r="P23" s="88"/>
      <x:c r="Q23" s="88"/>
      <x:c r="R23" s="88"/>
    </x:row>
    <x:row r="24">
      <x:c r="A24" s="90" t="str">
        <x:v>NWC/Tổng tài sản</x:v>
      </x:c>
      <x:c r="B24" s="93" t="n">
        <x:f>IFERROR(B23/B6,0)</x:f>
        <x:v>0.1865306509402872</x:v>
      </x:c>
      <x:c r="C24" s="93" t="n">
        <x:f>IFERROR(C23/C6,0)</x:f>
        <x:v>0.2743821547888072</x:v>
      </x:c>
      <x:c r="D24" s="93" t="n">
        <x:f>IFERROR(D23/D6,0)</x:f>
        <x:v>0.034166161593628244</x:v>
      </x:c>
      <x:c r="E24" s="93" t="n">
        <x:f>IFERROR(E23/E6,0)</x:f>
        <x:v>0.033924883884741804</x:v>
      </x:c>
      <x:c r="F24" s="93" t="n">
        <x:f>IFERROR(F23/F6,0)</x:f>
        <x:v>0.036286123571160324</x:v>
      </x:c>
      <x:c r="G24" s="93" t="n">
        <x:f>IFERROR(G23/G6,0)</x:f>
        <x:v>0.11611285729370009</x:v>
      </x:c>
      <x:c r="H24" s="93" t="n">
        <x:f>IFERROR(H23/H6,0)</x:f>
        <x:v>0.10643299765075427</x:v>
      </x:c>
      <x:c r="I24" s="93" t="n">
        <x:f>IFERROR(I23/I6,0)</x:f>
        <x:v>0.059659151575233875</x:v>
      </x:c>
      <x:c r="J24" s="93" t="n">
        <x:f>IFERROR(J23/J6,0)</x:f>
        <x:v>0.05100028861011043</x:v>
      </x:c>
      <x:c r="K24" s="88"/>
      <x:c r="L24" s="88"/>
      <x:c r="M24" s="88"/>
      <x:c r="N24" s="88"/>
      <x:c r="O24" s="88"/>
      <x:c r="P24" s="88"/>
      <x:c r="Q24" s="88"/>
      <x:c r="R24" s="88"/>
    </x:row>
    <x:row r="25">
      <x:c r="A25" s="90" t="str">
        <x:v>Current ratio</x:v>
      </x:c>
      <x:c r="B25" s="94" t="n">
        <x:f>IFERROR(B7/B15,0)</x:f>
        <x:v>1.5171263794303222</x:v>
      </x:c>
      <x:c r="C25" s="94" t="n">
        <x:f>IFERROR(C7/C15,0)</x:f>
        <x:v>1.785559392906588</x:v>
      </x:c>
      <x:c r="D25" s="94" t="n">
        <x:f>IFERROR(D7/D15,0)</x:f>
        <x:v>1.1180668974185097</x:v>
      </x:c>
      <x:c r="E25" s="94" t="n">
        <x:f>IFERROR(E7/E15,0)</x:f>
        <x:v>1.1279541361241021</x:v>
      </x:c>
      <x:c r="F25" s="94" t="n">
        <x:f>IFERROR(F7/F15,0)</x:f>
        <x:v>1.0918137527845</x:v>
      </x:c>
      <x:c r="G25" s="94" t="n">
        <x:f>IFERROR(G7/G15,0)</x:f>
        <x:v>1.2817279005577507</x:v>
      </x:c>
      <x:c r="H25" s="94" t="n">
        <x:f>IFERROR(H7/H15,0)</x:f>
        <x:v>1.2906020143498342</x:v>
      </x:c>
      <x:c r="I25" s="94" t="n">
        <x:f>IFERROR(I7/I15,0)</x:f>
        <x:v>1.1566550590664781</x:v>
      </x:c>
      <x:c r="J25" s="94" t="n">
        <x:f>IFERROR(J7/J15,0)</x:f>
        <x:v>1.1521967892691336</x:v>
      </x:c>
      <x:c r="K25" s="88"/>
      <x:c r="L25" s="88"/>
      <x:c r="M25" s="88"/>
      <x:c r="N25" s="88"/>
      <x:c r="O25" s="88"/>
      <x:c r="P25" s="88"/>
      <x:c r="Q25" s="88"/>
      <x:c r="R25" s="88"/>
    </x:row>
    <x:row r="26">
      <x:c r="A26" s="90" t="str">
        <x:v>Quick ratio</x:v>
      </x:c>
      <x:c r="B26" s="94" t="n">
        <x:f>IFERROR((B9+B10+B11)/B15,0)</x:f>
        <x:v>0.6380456603326485</x:v>
      </x:c>
      <x:c r="C26" s="94" t="n">
        <x:f>IFERROR((C9+C10+C11)/C15,0)</x:f>
        <x:v>1.120792862959051</x:v>
      </x:c>
      <x:c r="D26" s="94" t="n">
        <x:f>IFERROR((D9+D10+D11)/D15,0)</x:f>
        <x:v>0.4174941410089613</x:v>
      </x:c>
      <x:c r="E26" s="94" t="n">
        <x:f>IFERROR((E9+E10+E11)/E15,0)</x:f>
        <x:v>0.35134041402005617</x:v>
      </x:c>
      <x:c r="F26" s="94" t="n">
        <x:f>IFERROR((F9+F10+F11)/F15,0)</x:f>
        <x:v>0.5377154728734193</x:v>
      </x:c>
      <x:c r="G26" s="94" t="n">
        <x:f>IFERROR((G9+G10+G11)/G15,0)</x:f>
        <x:v>0.6584625340936997</x:v>
      </x:c>
      <x:c r="H26" s="94" t="n">
        <x:f>IFERROR((H9+H10+H11)/H15,0)</x:f>
        <x:v>0.7130789757024841</x:v>
      </x:c>
      <x:c r="I26" s="94" t="n">
        <x:f>IFERROR((I9+I10+I11)/I15,0)</x:f>
        <x:v>0.631089882482312</x:v>
      </x:c>
      <x:c r="J26" s="94" t="n">
        <x:f>IFERROR((J9+J10+J11)/J15,0)</x:f>
        <x:v>0.44546444783692285</x:v>
      </x:c>
      <x:c r="K26" s="88"/>
      <x:c r="L26" s="88"/>
      <x:c r="M26" s="88"/>
      <x:c r="N26" s="88"/>
      <x:c r="O26" s="88"/>
      <x:c r="P26" s="88"/>
      <x:c r="Q26" s="88"/>
      <x:c r="R26" s="88"/>
    </x:row>
    <x:row r="27">
      <x:c r="A27" s="90" t="str">
        <x:v>Cash ratio</x:v>
      </x:c>
      <x:c r="B27" s="94" t="n">
        <x:f>IFERROR((B9+B10)/B15,0)</x:f>
        <x:v>0.43822705343837554</x:v>
      </x:c>
      <x:c r="C27" s="94" t="n">
        <x:f>IFERROR((C9+C10)/C15,0)</x:f>
        <x:v>0.7668231485141243</x:v>
      </x:c>
      <x:c r="D27" s="94" t="n">
        <x:f>IFERROR((D9+D10)/D15,0)</x:f>
        <x:v>0.27567320414469776</x:v>
      </x:c>
      <x:c r="E27" s="94" t="n">
        <x:f>IFERROR((E9+E10)/E15,0)</x:f>
        <x:v>0.21935947702729744</x:v>
      </x:c>
      <x:c r="F27" s="94" t="n">
        <x:f>IFERROR((F9+F10)/F15,0)</x:f>
        <x:v>0.41987489422844193</x:v>
      </x:c>
      <x:c r="G27" s="94" t="n">
        <x:f>IFERROR((G9+G10)/G15,0)</x:f>
        <x:v>0.5541506509997641</x:v>
      </x:c>
      <x:c r="H27" s="94" t="n">
        <x:f>IFERROR((H9+H10)/H15,0)</x:f>
        <x:v>0.5545022640717642</x:v>
      </x:c>
      <x:c r="I27" s="94" t="n">
        <x:f>IFERROR((I9+I10)/I15,0)</x:f>
        <x:v>0.48143783781213867</x:v>
      </x:c>
      <x:c r="J27" s="94" t="n">
        <x:f>IFERROR((J9+J10)/J15,0)</x:f>
        <x:v>0.3437991025352661</x:v>
      </x:c>
      <x:c r="K27" s="88"/>
      <x:c r="L27" s="88"/>
      <x:c r="M27" s="88"/>
      <x:c r="N27" s="88"/>
      <x:c r="O27" s="88"/>
      <x:c r="P27" s="88"/>
      <x:c r="Q27" s="88"/>
      <x:c r="R27" s="88"/>
    </x:row>
    <x:row r="28">
      <x:c r="A28" s="90" t="str">
        <x:v>HTK/TSNH</x:v>
      </x:c>
      <x:c r="B28" s="93" t="n">
        <x:f>IFERROR(B12/B7,0)</x:f>
        <x:v>0.5635647774626447</x:v>
      </x:c>
      <x:c r="C28" s="93" t="n">
        <x:f>IFERROR(C12/C7,0)</x:f>
        <x:v>0.3552935975076857</x:v>
      </x:c>
      <x:c r="D28" s="93" t="n">
        <x:f>IFERROR(D12/D7,0)</x:f>
        <x:v>0.5577182260824625</x:v>
      </x:c>
      <x:c r="E28" s="93" t="n">
        <x:f>IFERROR(E12/E7,0)</x:f>
        <x:v>0.6377750194336224</x:v>
      </x:c>
      <x:c r="F28" s="93" t="n">
        <x:f>IFERROR(F12/F7,0)</x:f>
        <x:v>0.46322624211283503</x:v>
      </x:c>
      <x:c r="G28" s="93" t="n">
        <x:f>IFERROR(G12/G7,0)</x:f>
        <x:v>0.44750201954524704</x:v>
      </x:c>
      <x:c r="H28" s="93" t="n">
        <x:f>IFERROR(H12/H7,0)</x:f>
        <x:v>0.42838271416490226</x:v>
      </x:c>
      <x:c r="I28" s="93" t="n">
        <x:f>IFERROR(I12/I7,0)</x:f>
        <x:v>0.41714186442259843</x:v>
      </x:c>
      <x:c r="J28" s="93" t="n">
        <x:f>IFERROR(J12/J7,0)</x:f>
        <x:v>0.5317750548374904</x:v>
      </x:c>
      <x:c r="K28" s="88"/>
      <x:c r="L28" s="88"/>
      <x:c r="M28" s="88"/>
      <x:c r="N28" s="88"/>
      <x:c r="O28" s="88"/>
      <x:c r="P28" s="88"/>
      <x:c r="Q28" s="88"/>
      <x:c r="R28" s="88"/>
    </x:row>
    <x:row r="29">
      <x:c r="A29" s="90" t="str">
        <x:v>Nợ phải trả/Tổng tài sản</x:v>
      </x:c>
      <x:c r="B29" s="93" t="n">
        <x:f>IFERROR(B14/B6,0)</x:f>
        <x:v>0.40257835977554096</x:v>
      </x:c>
      <x:c r="C29" s="93" t="n">
        <x:f>IFERROR(C14/C6,0)</x:f>
        <x:v>0.3889806115101265</x:v>
      </x:c>
      <x:c r="D29" s="93" t="n">
        <x:f>IFERROR(D14/D6,0)</x:f>
        <x:v>0.4806777443107853</x:v>
      </x:c>
      <x:c r="E29" s="93" t="n">
        <x:f>IFERROR(E14/E6,0)</x:f>
        <x:v>0.530472548398675</x:v>
      </x:c>
      <x:c r="F29" s="93" t="n">
        <x:f>IFERROR(F14/F6,0)</x:f>
        <x:v>0.5496986079460926</x:v>
      </x:c>
      <x:c r="G29" s="93" t="n">
        <x:f>IFERROR(G14/G6,0)</x:f>
        <x:v>0.49067300611176995</x:v>
      </x:c>
      <x:c r="H29" s="93" t="n">
        <x:f>IFERROR(H14/H6,0)</x:f>
        <x:v>0.4357434080689689</x:v>
      </x:c>
      <x:c r="I29" s="93" t="n">
        <x:f>IFERROR(I14/I6,0)</x:f>
        <x:v>0.4523644604113725</x:v>
      </x:c>
      <x:c r="J29" s="93" t="n">
        <x:f>IFERROR(J14/J6,0)</x:f>
        <x:v>0.4892974827220366</x:v>
      </x:c>
      <x:c r="K29" s="88"/>
      <x:c r="L29" s="88"/>
      <x:c r="M29" s="88"/>
      <x:c r="N29" s="88"/>
      <x:c r="O29" s="88"/>
      <x:c r="P29" s="88"/>
      <x:c r="Q29" s="88"/>
      <x:c r="R29" s="88"/>
    </x:row>
    <x:row r="30">
      <x:c r="A30" s="90" t="str">
        <x:v>Nợ phải trả/VCSH</x:v>
      </x:c>
      <x:c r="B30" s="94" t="n">
        <x:f>IFERROR(B14/B20,0)</x:f>
        <x:v>0.6738596874801641</x:v>
      </x:c>
      <x:c r="C30" s="94" t="n">
        <x:f>IFERROR(C14/C20,0)</x:f>
        <x:v>0.6366092776065372</x:v>
      </x:c>
      <x:c r="D30" s="94" t="n">
        <x:f>IFERROR(D14/D20,0)</x:f>
        <x:v>0.925586644987624</x:v>
      </x:c>
      <x:c r="E30" s="94" t="n">
        <x:f>IFERROR(E14/E20,0)</x:f>
        <x:v>1.1298009234380153</x:v>
      </x:c>
      <x:c r="F30" s="94" t="n">
        <x:f>IFERROR(F14/F20,0)</x:f>
        <x:v>1.220734656438329</x:v>
      </x:c>
      <x:c r="G30" s="94" t="n">
        <x:f>IFERROR(G14/G20,0)</x:f>
        <x:v>0.9633751164758385</x:v>
      </x:c>
      <x:c r="H30" s="94" t="n">
        <x:f>IFERROR(H14/H20,0)</x:f>
        <x:v>0.7722433628604015</x:v>
      </x:c>
      <x:c r="I30" s="94" t="n">
        <x:f>IFERROR(I14/I20,0)</x:f>
        <x:v>0.826031964162113</x:v>
      </x:c>
      <x:c r="J30" s="94" t="n">
        <x:f>IFERROR(J14/J20,0)</x:f>
        <x:v>0.9580870784228451</x:v>
      </x:c>
      <x:c r="K30" s="88"/>
      <x:c r="L30" s="88"/>
      <x:c r="M30" s="88"/>
      <x:c r="N30" s="88"/>
      <x:c r="O30" s="88"/>
      <x:c r="P30" s="88"/>
      <x:c r="Q30" s="88"/>
      <x:c r="R30" s="88"/>
    </x:row>
    <x:row r="31">
      <x:c r="A31" s="90" t="str">
        <x:v>Tổng nợ vay</x:v>
      </x:c>
      <x:c r="B31" s="92" t="n">
        <x:f>B18+B19</x:f>
        <x:v>6460.37</x:v>
      </x:c>
      <x:c r="C31" s="92" t="n">
        <x:f>C18+C19</x:f>
        <x:v>12980.01</x:v>
      </x:c>
      <x:c r="D31" s="92" t="n">
        <x:f>D18+D19</x:f>
        <x:v>24305.72</x:v>
      </x:c>
      <x:c r="E31" s="92" t="n">
        <x:f>E18+E19</x:f>
        <x:v>36679.75</x:v>
      </x:c>
      <x:c r="F31" s="92" t="n">
        <x:f>F18+F19</x:f>
        <x:v>54141.72</x:v>
      </x:c>
      <x:c r="G31" s="92" t="n">
        <x:f>G18+G19</x:f>
        <x:v>57212.57</x:v>
      </x:c>
      <x:c r="H31" s="92" t="n">
        <x:f>H18+H19</x:f>
        <x:v>57900.32</x:v>
      </x:c>
      <x:c r="I31" s="92" t="n">
        <x:f>I18+I19</x:f>
        <x:v>65381</x:v>
      </x:c>
      <x:c r="J31" s="92" t="n">
        <x:f>J18+J19</x:f>
        <x:v>82963.13</x:v>
      </x:c>
      <x:c r="K31" s="88"/>
      <x:c r="L31" s="88"/>
      <x:c r="M31" s="88"/>
      <x:c r="N31" s="88"/>
      <x:c r="O31" s="88"/>
      <x:c r="P31" s="88"/>
      <x:c r="Q31" s="88"/>
      <x:c r="R31" s="88"/>
    </x:row>
    <x:row r="32">
      <x:c r="A32" s="90" t="str">
        <x:v>Nợ vay ròng (Net debt)</x:v>
      </x:c>
      <x:c r="B32" s="92" t="n">
        <x:f>B31-B9-B10</x:f>
        <x:v>1208.21</x:v>
      </x:c>
      <x:c r="C32" s="92" t="n">
        <x:f>C31-C9-C10</x:f>
        <x:v>-1221.3400000000001</x:v>
      </x:c>
      <x:c r="D32" s="92" t="n">
        <x:f>D31-D9-D10</x:f>
        <x:v>18065.54</x:v>
      </x:c>
      <x:c r="E32" s="92" t="n">
        <x:f>E31-E9-E10</x:f>
        <x:v>30760.51</x:v>
      </x:c>
      <x:c r="F32" s="92" t="n">
        <x:f>F31-F9-F10</x:f>
        <x:v>32318.630000000005</x:v>
      </x:c>
      <x:c r="G32" s="92" t="n">
        <x:f>G31-G9-G10</x:f>
        <x:v>16505.04</x:v>
      </x:c>
      <x:c r="H32" s="92" t="n">
        <x:f>H31-H9-H10</x:f>
        <x:v>23307.479999999996</x:v>
      </x:c>
      <x:c r="I32" s="92" t="n">
        <x:f>I31-I9-I10</x:f>
        <x:v>30951.7</x:v>
      </x:c>
      <x:c r="J32" s="92" t="n">
        <x:f>J31-J9-J10</x:f>
        <x:v>57100.76000000001</x:v>
      </x:c>
      <x:c r="K32" s="88"/>
      <x:c r="L32" s="88"/>
      <x:c r="M32" s="88"/>
      <x:c r="N32" s="88"/>
      <x:c r="O32" s="88"/>
      <x:c r="P32" s="88"/>
      <x:c r="Q32" s="88"/>
      <x:c r="R32" s="88"/>
    </x:row>
    <x:row r="33">
      <x:c r="A33" s="90" t="str">
        <x:v>Net debt/VCSH</x:v>
      </x:c>
      <x:c r="B33" s="94" t="n">
        <x:f>IFERROR(B32/B20,0)</x:f>
        <x:v>0.06086620527892331</x:v>
      </x:c>
      <x:c r="C33" s="94" t="n">
        <x:f>IFERROR(C32/C20,0)</x:f>
        <x:v>-0.0376984947641151</x:v>
      </x:c>
      <x:c r="D33" s="94" t="n">
        <x:f>IFERROR(D32/D20,0)</x:f>
        <x:v>0.44471265626942413</x:v>
      </x:c>
      <x:c r="E33" s="94" t="n">
        <x:f>IFERROR(E32/E20,0)</x:f>
        <x:v>0.6437052280721138</x:v>
      </x:c>
      <x:c r="F33" s="94" t="n">
        <x:f>IFERROR(F32/F20,0)</x:f>
        <x:v>0.54574036821137</x:v>
      </x:c>
      <x:c r="G33" s="94" t="n">
        <x:f>IFERROR(G32/G20,0)</x:f>
        <x:v>0.1818123535824768</x:v>
      </x:c>
      <x:c r="H33" s="94" t="n">
        <x:f>IFERROR(H32/H20,0)</x:f>
        <x:v>0.24250095772744018</x:v>
      </x:c>
      <x:c r="I33" s="94" t="n">
        <x:f>IFERROR(I32/I20,0)</x:f>
        <x:v>0.3009799446538493</x:v>
      </x:c>
      <x:c r="J33" s="94" t="n">
        <x:f>IFERROR(J32/J20,0)</x:f>
        <x:v>0.49805516842675807</x:v>
      </x:c>
      <x:c r="K33" s="88"/>
      <x:c r="L33" s="88"/>
      <x:c r="M33" s="88"/>
      <x:c r="N33" s="88"/>
      <x:c r="O33" s="88"/>
      <x:c r="P33" s="88"/>
      <x:c r="Q33" s="88"/>
      <x:c r="R33" s="88"/>
    </x:row>
    <x:row r="34">
      <x:c r="A34" s="90" t="str">
        <x:v>Nguồn vốn thường xuyên</x:v>
      </x:c>
      <x:c r="B34" s="92" t="n">
        <x:f>B20+B16</x:f>
        <x:v>21241.53</x:v>
      </x:c>
      <x:c r="C34" s="92" t="n">
        <x:f>C20+C16</x:f>
        <x:v>34502.46</x:v>
      </x:c>
      <x:c r="D34" s="92" t="n">
        <x:f>D20+D16</x:f>
        <x:v>55586.86</x:v>
      </x:c>
      <x:c r="E34" s="92" t="n">
        <x:f>E20+E16</x:f>
        <x:v>74791.84</x:v>
      </x:c>
      <x:c r="F34" s="92" t="n">
        <x:f>F20+F16</x:f>
        <x:v>79536.22</x:v>
      </x:c>
      <x:c r="G34" s="92" t="n">
        <x:f>G20+G16</x:f>
        <x:v>104777.11</x:v>
      </x:c>
      <x:c r="H34" s="92" t="n">
        <x:f>H20+H16</x:f>
        <x:v>107950.13</x:v>
      </x:c>
      <x:c r="I34" s="92" t="n">
        <x:f>I20+I16</x:f>
        <x:v>116269.09</x:v>
      </x:c>
      <x:c r="J34" s="92" t="n">
        <x:f>J20+J16</x:f>
        <x:v>149264.47</x:v>
      </x:c>
      <x:c r="K34" s="88"/>
      <x:c r="L34" s="88"/>
      <x:c r="M34" s="88"/>
      <x:c r="N34" s="88"/>
      <x:c r="O34" s="88"/>
      <x:c r="P34" s="88"/>
      <x:c r="Q34" s="88"/>
      <x:c r="R34" s="88"/>
    </x:row>
    <x:row r="35">
      <x:c r="A35" s="90" t="str">
        <x:v>Nguồn vốn thường xuyên - TSDH</x:v>
      </x:c>
      <x:c r="B35" s="92" t="n">
        <x:f>B34-B8</x:f>
        <x:v>6197.759999999998</x:v>
      </x:c>
      <x:c r="C35" s="92" t="n">
        <x:f>C34-C8</x:f>
        <x:v>14548.34</x:v>
      </x:c>
      <x:c r="D35" s="92" t="n">
        <x:f>D34-D8</x:f>
        <x:v>2672.5800000000017</x:v>
      </x:c>
      <x:c r="E35" s="92" t="n">
        <x:f>E34-E8</x:f>
        <x:v>3452.75</x:v>
      </x:c>
      <x:c r="F35" s="92" t="n">
        <x:f>F34-F8</x:f>
        <x:v>4772.040000000008</x:v>
      </x:c>
      <x:c r="G35" s="92" t="n">
        <x:f>G34-G8</x:f>
        <x:v>20695.550000000003</x:v>
      </x:c>
      <x:c r="H35" s="92" t="n">
        <x:f>H34-H8</x:f>
        <x:v>18129.320000000007</x:v>
      </x:c>
      <x:c r="I35" s="92" t="n">
        <x:f>I34-I8</x:f>
        <x:v>11202.940000000002</x:v>
      </x:c>
      <x:c r="J35" s="92" t="n">
        <x:f>J34-J8</x:f>
        <x:v>11449.040000000008</x:v>
      </x:c>
      <x:c r="K35" s="88"/>
      <x:c r="L35" s="88"/>
      <x:c r="M35" s="88"/>
      <x:c r="N35" s="88"/>
      <x:c r="O35" s="88"/>
      <x:c r="P35" s="88"/>
      <x:c r="Q35" s="88"/>
      <x:c r="R35" s="88"/>
    </x:row>
    <x:row r="36">
      <x:c r="A36" s="90" t="str">
        <x:v>Sai lệch kiểm tra với NWC</x:v>
      </x:c>
      <x:c r="B36" s="92" t="n">
        <x:f>B35-B23</x:f>
        <x:v>-0.010000000002037268</x:v>
      </x:c>
      <x:c r="C36" s="92" t="n">
        <x:f>C35-C23</x:f>
        <x:v>3.637978807091713e-12</x:v>
      </x:c>
      <x:c r="D36" s="92" t="n">
        <x:f>D35-D23</x:f>
        <x:v>3.637978807091713e-12</x:v>
      </x:c>
      <x:c r="E36" s="92" t="n">
        <x:f>E35-E23</x:f>
        <x:v>0.010000000002037268</x:v>
      </x:c>
      <x:c r="F36" s="92" t="n">
        <x:f>F35-F23</x:f>
        <x:v>7.275957614183426e-12</x:v>
      </x:c>
      <x:c r="G36" s="92" t="n">
        <x:f>G35-G23</x:f>
        <x:v>0.010000000009313226</x:v>
      </x:c>
      <x:c r="H36" s="92" t="n">
        <x:f>H35-H23</x:f>
        <x:v>0</x:v>
      </x:c>
      <x:c r="I36" s="92" t="n">
        <x:f>I35-I23</x:f>
        <x:v>-0.00999999999476131</x:v>
      </x:c>
      <x:c r="J36" s="92" t="n">
        <x:f>J35-J23</x:f>
        <x:v>1.4551915228366852e-11</x:v>
      </x:c>
      <x:c r="K36" s="88"/>
      <x:c r="L36" s="88"/>
      <x:c r="M36" s="88"/>
      <x:c r="N36" s="88"/>
      <x:c r="O36" s="88"/>
      <x:c r="P36" s="88"/>
      <x:c r="Q36" s="88"/>
      <x:c r="R36" s="88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88"/>
      <x:c r="L37" s="88"/>
      <x:c r="M37" s="88"/>
      <x:c r="N37" s="88"/>
      <x:c r="O37" s="88"/>
      <x:c r="P37" s="88"/>
      <x:c r="Q37" s="88"/>
      <x:c r="R37" s="88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88"/>
      <x:c r="L38" s="88"/>
      <x:c r="M38" s="88"/>
      <x:c r="N38" s="88"/>
      <x:c r="O38" s="88"/>
      <x:c r="P38" s="88"/>
      <x:c r="Q38" s="88"/>
      <x:c r="R38" s="88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88"/>
      <x:c r="L39" s="88"/>
      <x:c r="M39" s="88"/>
      <x:c r="N39" s="88"/>
      <x:c r="O39" s="88"/>
      <x:c r="P39" s="88"/>
      <x:c r="Q39" s="88"/>
      <x:c r="R39" s="88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88"/>
      <x:c r="L40" s="88"/>
      <x:c r="M40" s="88"/>
      <x:c r="N40" s="88"/>
      <x:c r="O40" s="88"/>
      <x:c r="P40" s="88"/>
      <x:c r="Q40" s="88"/>
      <x:c r="R40" s="88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88"/>
      <x:c r="L41" s="88"/>
      <x:c r="M41" s="88"/>
      <x:c r="N41" s="88"/>
      <x:c r="O41" s="88"/>
      <x:c r="P41" s="88"/>
      <x:c r="Q41" s="88"/>
      <x:c r="R41" s="88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88"/>
      <x:c r="L42" s="88"/>
      <x:c r="M42" s="88"/>
      <x:c r="N42" s="88"/>
      <x:c r="O42" s="88"/>
      <x:c r="P42" s="88"/>
      <x:c r="Q42" s="88"/>
      <x:c r="R42" s="88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88"/>
      <x:c r="L43" s="88"/>
      <x:c r="M43" s="88"/>
      <x:c r="N43" s="88"/>
      <x:c r="O43" s="88"/>
      <x:c r="P43" s="88"/>
      <x:c r="Q43" s="88"/>
      <x:c r="R43" s="88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88"/>
      <x:c r="L44" s="88"/>
      <x:c r="M44" s="88"/>
      <x:c r="N44" s="88"/>
      <x:c r="O44" s="88"/>
      <x:c r="P44" s="88"/>
      <x:c r="Q44" s="88"/>
      <x:c r="R44" s="88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88"/>
      <x:c r="L45" s="88"/>
      <x:c r="M45" s="88"/>
      <x:c r="N45" s="88"/>
      <x:c r="O45" s="88"/>
      <x:c r="P45" s="88"/>
      <x:c r="Q45" s="88"/>
      <x:c r="R45" s="88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88"/>
      <x:c r="L46" s="88"/>
      <x:c r="M46" s="88"/>
      <x:c r="N46" s="88"/>
      <x:c r="O46" s="88"/>
      <x:c r="P46" s="88"/>
      <x:c r="Q46" s="88"/>
      <x:c r="R46" s="88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88"/>
      <x:c r="L47" s="88"/>
      <x:c r="M47" s="88"/>
      <x:c r="N47" s="88"/>
      <x:c r="O47" s="88"/>
      <x:c r="P47" s="88"/>
      <x:c r="Q47" s="88"/>
      <x:c r="R47" s="88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88"/>
      <x:c r="L48" s="88"/>
      <x:c r="M48" s="88"/>
      <x:c r="N48" s="88"/>
      <x:c r="O48" s="88"/>
      <x:c r="P48" s="88"/>
      <x:c r="Q48" s="88"/>
      <x:c r="R48" s="88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88"/>
      <x:c r="L49" s="88"/>
      <x:c r="M49" s="88"/>
      <x:c r="N49" s="88"/>
      <x:c r="O49" s="88"/>
      <x:c r="P49" s="88"/>
      <x:c r="Q49" s="88"/>
      <x:c r="R49" s="88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88"/>
      <x:c r="L50" s="88"/>
      <x:c r="M50" s="88"/>
      <x:c r="N50" s="88"/>
      <x:c r="O50" s="88"/>
      <x:c r="P50" s="88"/>
      <x:c r="Q50" s="88"/>
      <x:c r="R50" s="88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88"/>
      <x:c r="L51" s="88"/>
      <x:c r="M51" s="88"/>
      <x:c r="N51" s="88"/>
      <x:c r="O51" s="88"/>
      <x:c r="P51" s="88"/>
      <x:c r="Q51" s="88"/>
      <x:c r="R51" s="88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88"/>
      <x:c r="L52" s="88"/>
      <x:c r="M52" s="88"/>
      <x:c r="N52" s="88"/>
      <x:c r="O52" s="88"/>
      <x:c r="P52" s="88"/>
      <x:c r="Q52" s="88"/>
      <x:c r="R52" s="88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88"/>
      <x:c r="L53" s="88"/>
      <x:c r="M53" s="88"/>
      <x:c r="N53" s="88"/>
      <x:c r="O53" s="88"/>
      <x:c r="P53" s="88"/>
      <x:c r="Q53" s="88"/>
      <x:c r="R53" s="88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88"/>
      <x:c r="L54" s="88"/>
      <x:c r="M54" s="88"/>
      <x:c r="N54" s="88"/>
      <x:c r="O54" s="88"/>
      <x:c r="P54" s="88"/>
      <x:c r="Q54" s="88"/>
      <x:c r="R54" s="88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88"/>
      <x:c r="L55" s="88"/>
      <x:c r="M55" s="88"/>
      <x:c r="N55" s="88"/>
      <x:c r="O55" s="88"/>
      <x:c r="P55" s="88"/>
      <x:c r="Q55" s="88"/>
      <x:c r="R55" s="88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88"/>
      <x:c r="L56" s="88"/>
      <x:c r="M56" s="88"/>
      <x:c r="N56" s="88"/>
      <x:c r="O56" s="88"/>
      <x:c r="P56" s="88"/>
      <x:c r="Q56" s="88"/>
      <x:c r="R56" s="88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88"/>
      <x:c r="L57" s="88"/>
      <x:c r="M57" s="88"/>
      <x:c r="N57" s="88"/>
      <x:c r="O57" s="88"/>
      <x:c r="P57" s="88"/>
      <x:c r="Q57" s="88"/>
      <x:c r="R57" s="88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88"/>
      <x:c r="L58" s="88"/>
      <x:c r="M58" s="88"/>
      <x:c r="N58" s="88"/>
      <x:c r="O58" s="88"/>
      <x:c r="P58" s="88"/>
      <x:c r="Q58" s="88"/>
      <x:c r="R58" s="88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88"/>
      <x:c r="L59" s="88"/>
      <x:c r="M59" s="88"/>
      <x:c r="N59" s="88"/>
      <x:c r="O59" s="88"/>
      <x:c r="P59" s="88"/>
      <x:c r="Q59" s="88"/>
      <x:c r="R59" s="88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88"/>
      <x:c r="L60" s="88"/>
      <x:c r="M60" s="88"/>
      <x:c r="N60" s="88"/>
      <x:c r="O60" s="88"/>
      <x:c r="P60" s="88"/>
      <x:c r="Q60" s="88"/>
      <x:c r="R60" s="88"/>
    </x:row>
    <x:row r="6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</x:row>
    <x:row r="62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</x:row>
    <x:row r="63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</x:row>
    <x:row r="64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</x:row>
    <x:row r="65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</x:row>
    <x:row r="66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</x:row>
    <x:row r="67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</x:row>
    <x:row r="68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</x:row>
    <x:row r="69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</x:row>
    <x:row r="70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</x:row>
  </x:sheetData>
  <x:mergeCells>
    <x:mergeCell ref="A1:R1"/>
    <x:mergeCell ref="A2:J2"/>
    <x:mergeCell ref="A5:J5"/>
    <x:mergeCell ref="A22:J22"/>
  </x:mergeCells>
  <x:conditionalFormatting sqref="B23:J23">
    <x:cfRule type="cellIs" dxfId="1" priority="1" operator="lessThan">
      <x:formula>0</x:formula>
    </x:cfRule>
  </x:conditionalFormatting>
  <x:conditionalFormatting sqref="B25:J27">
    <x:cfRule type="colorScale" priority="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  <x:drawing xmlns:r="http://schemas.openxmlformats.org/officeDocument/2006/relationships" r:id="Rdbc5965f6f77471a"/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28" customHeight="1">
      <x:c r="A1" s="86" t="str">
        <x:v>THỰC HÀNH BÁO CÁO KẾT QUẢ KINH DOANH HPG</x:v>
      </x:c>
      <x:c r="B1" s="86"/>
      <x:c r="C1" s="86"/>
      <x:c r="D1" s="86"/>
      <x:c r="E1" s="86"/>
      <x:c r="F1" s="86"/>
      <x:c r="G1" s="86"/>
      <x:c r="H1" s="86"/>
      <x:c r="I1" s="86"/>
      <x:c r="J1" s="86"/>
      <x:c r="K1" s="86"/>
      <x:c r="L1" s="86"/>
      <x:c r="M1" s="86"/>
      <x:c r="N1" s="86"/>
      <x:c r="O1" s="86"/>
      <x:c r="P1" s="86"/>
      <x:c r="Q1" s="86"/>
      <x:c r="R1" s="86"/>
    </x:row>
    <x:row r="2">
      <x:c r="A2" s="87" t="str">
        <x:v>Chi phí trong dữ liệu nguồn mang dấu âm. Điền ô vàng từ 04_KQKD_DATA; các tỷ lệ chi phí dùng ABS() để thể hiện tỷ trọng dương.</x:v>
      </x:c>
      <x:c r="B2" s="87"/>
      <x:c r="C2" s="87"/>
      <x:c r="D2" s="87"/>
      <x:c r="E2" s="87"/>
      <x:c r="F2" s="87"/>
      <x:c r="G2" s="87"/>
      <x:c r="H2" s="87"/>
      <x:c r="I2" s="87"/>
      <x:c r="J2" s="87"/>
      <x:c r="K2" s="88"/>
      <x:c r="L2" s="88"/>
      <x:c r="M2" s="88"/>
      <x:c r="N2" s="88"/>
      <x:c r="O2" s="88"/>
      <x:c r="P2" s="88"/>
      <x:c r="Q2" s="88"/>
      <x:c r="R2" s="88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  <x:c r="K3" s="88"/>
      <x:c r="L3" s="88"/>
      <x:c r="M3" s="88"/>
      <x:c r="N3" s="88"/>
      <x:c r="O3" s="88"/>
      <x:c r="P3" s="88"/>
      <x:c r="Q3" s="88"/>
      <x:c r="R3" s="88"/>
    </x:row>
    <x:row r="4">
      <x:c r="A4" s="89" t="str">
        <x:v>Chỉ tiêu</x:v>
      </x:c>
      <x:c r="B4" s="89" t="n">
        <x:v>2016</x:v>
      </x:c>
      <x:c r="C4" s="89" t="n">
        <x:v>2017</x:v>
      </x:c>
      <x:c r="D4" s="89" t="n">
        <x:v>2018</x:v>
      </x:c>
      <x:c r="E4" s="89" t="n">
        <x:v>2019</x:v>
      </x:c>
      <x:c r="F4" s="89" t="n">
        <x:v>2020</x:v>
      </x:c>
      <x:c r="G4" s="89" t="n">
        <x:v>2021</x:v>
      </x:c>
      <x:c r="H4" s="89" t="n">
        <x:v>2022</x:v>
      </x:c>
      <x:c r="I4" s="89" t="n">
        <x:v>2023</x:v>
      </x:c>
      <x:c r="J4" s="89" t="n">
        <x:v>2024</x:v>
      </x:c>
      <x:c r="K4" s="88"/>
      <x:c r="L4" s="88"/>
      <x:c r="M4" s="88"/>
      <x:c r="N4" s="88"/>
      <x:c r="O4" s="88"/>
      <x:c r="P4" s="88"/>
      <x:c r="Q4" s="88"/>
      <x:c r="R4" s="88"/>
    </x:row>
    <x:row r="5">
      <x:c r="A5" s="86" t="str">
        <x:v>A. SỐ LIỆU CẦN DÙNG</x:v>
      </x:c>
      <x:c r="B5" s="86"/>
      <x:c r="C5" s="86"/>
      <x:c r="D5" s="86"/>
      <x:c r="E5" s="86"/>
      <x:c r="F5" s="86"/>
      <x:c r="G5" s="86"/>
      <x:c r="H5" s="86"/>
      <x:c r="I5" s="86"/>
      <x:c r="J5" s="86"/>
      <x:c r="K5" s="88"/>
      <x:c r="L5" s="88"/>
      <x:c r="M5" s="88"/>
      <x:c r="N5" s="88"/>
      <x:c r="O5" s="88"/>
      <x:c r="P5" s="88"/>
      <x:c r="Q5" s="88"/>
      <x:c r="R5" s="88"/>
    </x:row>
    <x:row r="6">
      <x:c r="A6" s="88" t="str">
        <x:v>Doanh số thuần</x:v>
      </x:c>
      <x:c r="B6" s="106"/>
      <x:c r="C6" s="106"/>
      <x:c r="D6" s="106"/>
      <x:c r="E6" s="106"/>
      <x:c r="F6" s="106"/>
      <x:c r="G6" s="106"/>
      <x:c r="H6" s="106"/>
      <x:c r="I6" s="106"/>
      <x:c r="J6" s="106"/>
      <x:c r="K6" s="88"/>
      <x:c r="L6" s="88"/>
      <x:c r="M6" s="88"/>
      <x:c r="N6" s="88"/>
      <x:c r="O6" s="88"/>
      <x:c r="P6" s="88"/>
      <x:c r="Q6" s="88"/>
      <x:c r="R6" s="88"/>
    </x:row>
    <x:row r="7">
      <x:c r="A7" s="88" t="str">
        <x:v>Giá vốn hàng bán</x:v>
      </x:c>
      <x:c r="B7" s="106"/>
      <x:c r="C7" s="106"/>
      <x:c r="D7" s="106"/>
      <x:c r="E7" s="106"/>
      <x:c r="F7" s="106"/>
      <x:c r="G7" s="106"/>
      <x:c r="H7" s="106"/>
      <x:c r="I7" s="106"/>
      <x:c r="J7" s="106"/>
      <x:c r="K7" s="88"/>
      <x:c r="L7" s="88"/>
      <x:c r="M7" s="88"/>
      <x:c r="N7" s="88"/>
      <x:c r="O7" s="88"/>
      <x:c r="P7" s="88"/>
      <x:c r="Q7" s="88"/>
      <x:c r="R7" s="88"/>
    </x:row>
    <x:row r="8">
      <x:c r="A8" s="88" t="str">
        <x:v>Lãi gộp</x:v>
      </x:c>
      <x:c r="B8" s="106"/>
      <x:c r="C8" s="106"/>
      <x:c r="D8" s="106"/>
      <x:c r="E8" s="106"/>
      <x:c r="F8" s="106"/>
      <x:c r="G8" s="106"/>
      <x:c r="H8" s="106"/>
      <x:c r="I8" s="106"/>
      <x:c r="J8" s="106"/>
      <x:c r="K8" s="88"/>
      <x:c r="L8" s="88"/>
      <x:c r="M8" s="88"/>
      <x:c r="N8" s="88"/>
      <x:c r="O8" s="88"/>
      <x:c r="P8" s="88"/>
      <x:c r="Q8" s="88"/>
      <x:c r="R8" s="88"/>
    </x:row>
    <x:row r="9">
      <x:c r="A9" s="88" t="str">
        <x:v>Thu nhập tài chính</x:v>
      </x:c>
      <x:c r="B9" s="106"/>
      <x:c r="C9" s="106"/>
      <x:c r="D9" s="106"/>
      <x:c r="E9" s="106"/>
      <x:c r="F9" s="106"/>
      <x:c r="G9" s="106"/>
      <x:c r="H9" s="106"/>
      <x:c r="I9" s="106"/>
      <x:c r="J9" s="106"/>
      <x:c r="K9" s="88"/>
      <x:c r="L9" s="88"/>
      <x:c r="M9" s="88"/>
      <x:c r="N9" s="88"/>
      <x:c r="O9" s="88"/>
      <x:c r="P9" s="88"/>
      <x:c r="Q9" s="88"/>
      <x:c r="R9" s="88"/>
    </x:row>
    <x:row r="10">
      <x:c r="A10" s="88" t="str">
        <x:v>Chi phí tài chính</x:v>
      </x:c>
      <x:c r="B10" s="106"/>
      <x:c r="C10" s="106"/>
      <x:c r="D10" s="106"/>
      <x:c r="E10" s="106"/>
      <x:c r="F10" s="106"/>
      <x:c r="G10" s="106"/>
      <x:c r="H10" s="106"/>
      <x:c r="I10" s="106"/>
      <x:c r="J10" s="106"/>
      <x:c r="K10" s="88"/>
      <x:c r="L10" s="88"/>
      <x:c r="M10" s="88"/>
      <x:c r="N10" s="88"/>
      <x:c r="O10" s="88"/>
      <x:c r="P10" s="88"/>
      <x:c r="Q10" s="88"/>
      <x:c r="R10" s="88"/>
    </x:row>
    <x:row r="11">
      <x:c r="A11" s="88" t="str">
        <x:v>Trong đó: Chi phí lãi vay</x:v>
      </x:c>
      <x:c r="B11" s="106"/>
      <x:c r="C11" s="106"/>
      <x:c r="D11" s="106"/>
      <x:c r="E11" s="106"/>
      <x:c r="F11" s="106"/>
      <x:c r="G11" s="106"/>
      <x:c r="H11" s="106"/>
      <x:c r="I11" s="106"/>
      <x:c r="J11" s="106"/>
      <x:c r="K11" s="88"/>
      <x:c r="L11" s="88"/>
      <x:c r="M11" s="88"/>
      <x:c r="N11" s="88"/>
      <x:c r="O11" s="88"/>
      <x:c r="P11" s="88"/>
      <x:c r="Q11" s="88"/>
      <x:c r="R11" s="88"/>
    </x:row>
    <x:row r="12">
      <x:c r="A12" s="88" t="str">
        <x:v>Chi phí bán hàng</x:v>
      </x:c>
      <x:c r="B12" s="106"/>
      <x:c r="C12" s="106"/>
      <x:c r="D12" s="106"/>
      <x:c r="E12" s="106"/>
      <x:c r="F12" s="106"/>
      <x:c r="G12" s="106"/>
      <x:c r="H12" s="106"/>
      <x:c r="I12" s="106"/>
      <x:c r="J12" s="106"/>
      <x:c r="K12" s="88"/>
      <x:c r="L12" s="88"/>
      <x:c r="M12" s="88"/>
      <x:c r="N12" s="88"/>
      <x:c r="O12" s="88"/>
      <x:c r="P12" s="88"/>
      <x:c r="Q12" s="88"/>
      <x:c r="R12" s="88"/>
    </x:row>
    <x:row r="13">
      <x:c r="A13" s="88" t="str">
        <x:v>Chi phí quản lý doanh nghiệp</x:v>
      </x:c>
      <x:c r="B13" s="106"/>
      <x:c r="C13" s="106"/>
      <x:c r="D13" s="106"/>
      <x:c r="E13" s="106"/>
      <x:c r="F13" s="106"/>
      <x:c r="G13" s="106"/>
      <x:c r="H13" s="106"/>
      <x:c r="I13" s="106"/>
      <x:c r="J13" s="106"/>
      <x:c r="K13" s="88"/>
      <x:c r="L13" s="88"/>
      <x:c r="M13" s="88"/>
      <x:c r="N13" s="88"/>
      <x:c r="O13" s="88"/>
      <x:c r="P13" s="88"/>
      <x:c r="Q13" s="88"/>
      <x:c r="R13" s="88"/>
    </x:row>
    <x:row r="14">
      <x:c r="A14" s="88" t="str">
        <x:v>Lãi/(lỗ) từ hoạt động kinh doanh</x:v>
      </x:c>
      <x:c r="B14" s="106"/>
      <x:c r="C14" s="106"/>
      <x:c r="D14" s="106"/>
      <x:c r="E14" s="106"/>
      <x:c r="F14" s="106"/>
      <x:c r="G14" s="106"/>
      <x:c r="H14" s="106"/>
      <x:c r="I14" s="106"/>
      <x:c r="J14" s="106"/>
      <x:c r="K14" s="88"/>
      <x:c r="L14" s="88"/>
      <x:c r="M14" s="88"/>
      <x:c r="N14" s="88"/>
      <x:c r="O14" s="88"/>
      <x:c r="P14" s="88"/>
      <x:c r="Q14" s="88"/>
      <x:c r="R14" s="88"/>
    </x:row>
    <x:row r="15">
      <x:c r="A15" s="88" t="str">
        <x:v>Thu nhập khác, ròng</x:v>
      </x:c>
      <x:c r="B15" s="106"/>
      <x:c r="C15" s="106"/>
      <x:c r="D15" s="106"/>
      <x:c r="E15" s="106"/>
      <x:c r="F15" s="106"/>
      <x:c r="G15" s="106"/>
      <x:c r="H15" s="106"/>
      <x:c r="I15" s="106"/>
      <x:c r="J15" s="106"/>
      <x:c r="K15" s="88"/>
      <x:c r="L15" s="88"/>
      <x:c r="M15" s="88"/>
      <x:c r="N15" s="88"/>
      <x:c r="O15" s="88"/>
      <x:c r="P15" s="88"/>
      <x:c r="Q15" s="88"/>
      <x:c r="R15" s="88"/>
    </x:row>
    <x:row r="16">
      <x:c r="A16" s="88" t="str">
        <x:v>Lãi/(lỗ) ròng trước thuế</x:v>
      </x:c>
      <x:c r="B16" s="106"/>
      <x:c r="C16" s="106"/>
      <x:c r="D16" s="106"/>
      <x:c r="E16" s="106"/>
      <x:c r="F16" s="106"/>
      <x:c r="G16" s="106"/>
      <x:c r="H16" s="106"/>
      <x:c r="I16" s="106"/>
      <x:c r="J16" s="106"/>
      <x:c r="K16" s="88"/>
      <x:c r="L16" s="88"/>
      <x:c r="M16" s="88"/>
      <x:c r="N16" s="88"/>
      <x:c r="O16" s="88"/>
      <x:c r="P16" s="88"/>
      <x:c r="Q16" s="88"/>
      <x:c r="R16" s="88"/>
    </x:row>
    <x:row r="17">
      <x:c r="A17" s="88" t="str">
        <x:v>Chi phí thuế thu nhập doanh nghiệp</x:v>
      </x:c>
      <x:c r="B17" s="106"/>
      <x:c r="C17" s="106"/>
      <x:c r="D17" s="106"/>
      <x:c r="E17" s="106"/>
      <x:c r="F17" s="106"/>
      <x:c r="G17" s="106"/>
      <x:c r="H17" s="106"/>
      <x:c r="I17" s="106"/>
      <x:c r="J17" s="106"/>
      <x:c r="K17" s="88"/>
      <x:c r="L17" s="88"/>
      <x:c r="M17" s="88"/>
      <x:c r="N17" s="88"/>
      <x:c r="O17" s="88"/>
      <x:c r="P17" s="88"/>
      <x:c r="Q17" s="88"/>
      <x:c r="R17" s="88"/>
    </x:row>
    <x:row r="18">
      <x:c r="A18" s="88" t="str">
        <x:v>Lãi/(lỗ) thuần sau thuế</x:v>
      </x:c>
      <x:c r="B18" s="106"/>
      <x:c r="C18" s="106"/>
      <x:c r="D18" s="106"/>
      <x:c r="E18" s="106"/>
      <x:c r="F18" s="106"/>
      <x:c r="G18" s="106"/>
      <x:c r="H18" s="106"/>
      <x:c r="I18" s="106"/>
      <x:c r="J18" s="106"/>
      <x:c r="K18" s="88"/>
      <x:c r="L18" s="88"/>
      <x:c r="M18" s="88"/>
      <x:c r="N18" s="88"/>
      <x:c r="O18" s="88"/>
      <x:c r="P18" s="88"/>
      <x:c r="Q18" s="88"/>
      <x:c r="R18" s="88"/>
    </x:row>
    <x:row r="19">
      <x:c r="A19" s="88" t="str">
        <x:v>Lợi nhuận của Cổ đông của Công ty mẹ</x:v>
      </x:c>
      <x:c r="B19" s="106"/>
      <x:c r="C19" s="106"/>
      <x:c r="D19" s="106"/>
      <x:c r="E19" s="106"/>
      <x:c r="F19" s="106"/>
      <x:c r="G19" s="106"/>
      <x:c r="H19" s="106"/>
      <x:c r="I19" s="106"/>
      <x:c r="J19" s="106"/>
      <x:c r="K19" s="88"/>
      <x:c r="L19" s="88"/>
      <x:c r="M19" s="88"/>
      <x:c r="N19" s="88"/>
      <x:c r="O19" s="88"/>
      <x:c r="P19" s="88"/>
      <x:c r="Q19" s="88"/>
      <x:c r="R19" s="88"/>
    </x:row>
    <x:row r="20">
      <x:c r="A20" s="88" t="str">
        <x:v>Lãi cơ bản trên cổ phiếu (VND)</x:v>
      </x:c>
      <x:c r="B20" s="107"/>
      <x:c r="C20" s="107"/>
      <x:c r="D20" s="107"/>
      <x:c r="E20" s="107"/>
      <x:c r="F20" s="107"/>
      <x:c r="G20" s="107"/>
      <x:c r="H20" s="107"/>
      <x:c r="I20" s="107"/>
      <x:c r="J20" s="107"/>
      <x:c r="K20" s="88"/>
      <x:c r="L20" s="88"/>
      <x:c r="M20" s="88"/>
      <x:c r="N20" s="88"/>
      <x:c r="O20" s="88"/>
      <x:c r="P20" s="88"/>
      <x:c r="Q20" s="88"/>
      <x:c r="R20" s="88"/>
    </x:row>
    <x:row r="2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</x:row>
    <x:row r="22">
      <x:c r="A22" s="86" t="str">
        <x:v>B. CHỈ TIÊU PHÂN TÍCH</x:v>
      </x:c>
      <x:c r="B22" s="86"/>
      <x:c r="C22" s="86"/>
      <x:c r="D22" s="86"/>
      <x:c r="E22" s="86"/>
      <x:c r="F22" s="86"/>
      <x:c r="G22" s="86"/>
      <x:c r="H22" s="86"/>
      <x:c r="I22" s="86"/>
      <x:c r="J22" s="86"/>
      <x:c r="K22" s="88"/>
      <x:c r="L22" s="88"/>
      <x:c r="M22" s="88"/>
      <x:c r="N22" s="88"/>
      <x:c r="O22" s="88"/>
      <x:c r="P22" s="88"/>
      <x:c r="Q22" s="88"/>
      <x:c r="R22" s="88"/>
    </x:row>
    <x:row r="23">
      <x:c r="A23" s="88" t="str">
        <x:v>Tăng trưởng doanh thu</x:v>
      </x:c>
      <x:c r="B23" s="108" t="str">
        <x:f>""</x:f>
      </x:c>
      <x:c r="C23" s="108" t="n">
        <x:f>IFERROR(C6/B6-1,0)</x:f>
        <x:v>0</x:v>
      </x:c>
      <x:c r="D23" s="108" t="n">
        <x:f>IFERROR(D6/C6-1,0)</x:f>
        <x:v>0</x:v>
      </x:c>
      <x:c r="E23" s="108" t="n">
        <x:f>IFERROR(E6/D6-1,0)</x:f>
        <x:v>0</x:v>
      </x:c>
      <x:c r="F23" s="108" t="n">
        <x:f>IFERROR(F6/E6-1,0)</x:f>
        <x:v>0</x:v>
      </x:c>
      <x:c r="G23" s="108" t="n">
        <x:f>IFERROR(G6/F6-1,0)</x:f>
        <x:v>0</x:v>
      </x:c>
      <x:c r="H23" s="108" t="n">
        <x:f>IFERROR(H6/G6-1,0)</x:f>
        <x:v>0</x:v>
      </x:c>
      <x:c r="I23" s="108" t="n">
        <x:f>IFERROR(I6/H6-1,0)</x:f>
        <x:v>0</x:v>
      </x:c>
      <x:c r="J23" s="108" t="n">
        <x:f>IFERROR(J6/I6-1,0)</x:f>
        <x:v>0</x:v>
      </x:c>
      <x:c r="K23" s="88"/>
      <x:c r="L23" s="88"/>
      <x:c r="M23" s="88"/>
      <x:c r="N23" s="88"/>
      <x:c r="O23" s="88"/>
      <x:c r="P23" s="88"/>
      <x:c r="Q23" s="88"/>
      <x:c r="R23" s="88"/>
    </x:row>
    <x:row r="24">
      <x:c r="A24" s="88" t="str">
        <x:v>Biên lợi nhuận gộp</x:v>
      </x:c>
      <x:c r="B24" s="108" t="n">
        <x:f>IFERROR(B8/B6,0)</x:f>
        <x:v>0</x:v>
      </x:c>
      <x:c r="C24" s="108" t="n">
        <x:f>IFERROR(C8/C6,0)</x:f>
        <x:v>0</x:v>
      </x:c>
      <x:c r="D24" s="108" t="n">
        <x:f>IFERROR(D8/D6,0)</x:f>
        <x:v>0</x:v>
      </x:c>
      <x:c r="E24" s="108" t="n">
        <x:f>IFERROR(E8/E6,0)</x:f>
        <x:v>0</x:v>
      </x:c>
      <x:c r="F24" s="108" t="n">
        <x:f>IFERROR(F8/F6,0)</x:f>
        <x:v>0</x:v>
      </x:c>
      <x:c r="G24" s="108" t="n">
        <x:f>IFERROR(G8/G6,0)</x:f>
        <x:v>0</x:v>
      </x:c>
      <x:c r="H24" s="108" t="n">
        <x:f>IFERROR(H8/H6,0)</x:f>
        <x:v>0</x:v>
      </x:c>
      <x:c r="I24" s="108" t="n">
        <x:f>IFERROR(I8/I6,0)</x:f>
        <x:v>0</x:v>
      </x:c>
      <x:c r="J24" s="108" t="n">
        <x:f>IFERROR(J8/J6,0)</x:f>
        <x:v>0</x:v>
      </x:c>
      <x:c r="K24" s="88"/>
      <x:c r="L24" s="88"/>
      <x:c r="M24" s="88"/>
      <x:c r="N24" s="88"/>
      <x:c r="O24" s="88"/>
      <x:c r="P24" s="88"/>
      <x:c r="Q24" s="88"/>
      <x:c r="R24" s="88"/>
    </x:row>
    <x:row r="25">
      <x:c r="A25" s="88" t="str">
        <x:v>Giá vốn/Doanh thu</x:v>
      </x:c>
      <x:c r="B25" s="108" t="n">
        <x:f>IFERROR(ABS(B7)/B6,0)</x:f>
        <x:v>0</x:v>
      </x:c>
      <x:c r="C25" s="108" t="n">
        <x:f>IFERROR(ABS(C7)/C6,0)</x:f>
        <x:v>0</x:v>
      </x:c>
      <x:c r="D25" s="108" t="n">
        <x:f>IFERROR(ABS(D7)/D6,0)</x:f>
        <x:v>0</x:v>
      </x:c>
      <x:c r="E25" s="108" t="n">
        <x:f>IFERROR(ABS(E7)/E6,0)</x:f>
        <x:v>0</x:v>
      </x:c>
      <x:c r="F25" s="108" t="n">
        <x:f>IFERROR(ABS(F7)/F6,0)</x:f>
        <x:v>0</x:v>
      </x:c>
      <x:c r="G25" s="108" t="n">
        <x:f>IFERROR(ABS(G7)/G6,0)</x:f>
        <x:v>0</x:v>
      </x:c>
      <x:c r="H25" s="108" t="n">
        <x:f>IFERROR(ABS(H7)/H6,0)</x:f>
        <x:v>0</x:v>
      </x:c>
      <x:c r="I25" s="108" t="n">
        <x:f>IFERROR(ABS(I7)/I6,0)</x:f>
        <x:v>0</x:v>
      </x:c>
      <x:c r="J25" s="108" t="n">
        <x:f>IFERROR(ABS(J7)/J6,0)</x:f>
        <x:v>0</x:v>
      </x:c>
      <x:c r="K25" s="88"/>
      <x:c r="L25" s="88"/>
      <x:c r="M25" s="88"/>
      <x:c r="N25" s="88"/>
      <x:c r="O25" s="88"/>
      <x:c r="P25" s="88"/>
      <x:c r="Q25" s="88"/>
      <x:c r="R25" s="88"/>
    </x:row>
    <x:row r="26">
      <x:c r="A26" s="88" t="str">
        <x:v>CP bán hàng/Doanh thu</x:v>
      </x:c>
      <x:c r="B26" s="108" t="n">
        <x:f>IFERROR(ABS(B12)/B6,0)</x:f>
        <x:v>0</x:v>
      </x:c>
      <x:c r="C26" s="108" t="n">
        <x:f>IFERROR(ABS(C12)/C6,0)</x:f>
        <x:v>0</x:v>
      </x:c>
      <x:c r="D26" s="108" t="n">
        <x:f>IFERROR(ABS(D12)/D6,0)</x:f>
        <x:v>0</x:v>
      </x:c>
      <x:c r="E26" s="108" t="n">
        <x:f>IFERROR(ABS(E12)/E6,0)</x:f>
        <x:v>0</x:v>
      </x:c>
      <x:c r="F26" s="108" t="n">
        <x:f>IFERROR(ABS(F12)/F6,0)</x:f>
        <x:v>0</x:v>
      </x:c>
      <x:c r="G26" s="108" t="n">
        <x:f>IFERROR(ABS(G12)/G6,0)</x:f>
        <x:v>0</x:v>
      </x:c>
      <x:c r="H26" s="108" t="n">
        <x:f>IFERROR(ABS(H12)/H6,0)</x:f>
        <x:v>0</x:v>
      </x:c>
      <x:c r="I26" s="108" t="n">
        <x:f>IFERROR(ABS(I12)/I6,0)</x:f>
        <x:v>0</x:v>
      </x:c>
      <x:c r="J26" s="108" t="n">
        <x:f>IFERROR(ABS(J12)/J6,0)</x:f>
        <x:v>0</x:v>
      </x:c>
      <x:c r="K26" s="88"/>
      <x:c r="L26" s="88"/>
      <x:c r="M26" s="88"/>
      <x:c r="N26" s="88"/>
      <x:c r="O26" s="88"/>
      <x:c r="P26" s="88"/>
      <x:c r="Q26" s="88"/>
      <x:c r="R26" s="88"/>
    </x:row>
    <x:row r="27">
      <x:c r="A27" s="88" t="str">
        <x:v>CP QLDN/Doanh thu</x:v>
      </x:c>
      <x:c r="B27" s="108" t="n">
        <x:f>IFERROR(ABS(B13)/B6,0)</x:f>
        <x:v>0</x:v>
      </x:c>
      <x:c r="C27" s="108" t="n">
        <x:f>IFERROR(ABS(C13)/C6,0)</x:f>
        <x:v>0</x:v>
      </x:c>
      <x:c r="D27" s="108" t="n">
        <x:f>IFERROR(ABS(D13)/D6,0)</x:f>
        <x:v>0</x:v>
      </x:c>
      <x:c r="E27" s="108" t="n">
        <x:f>IFERROR(ABS(E13)/E6,0)</x:f>
        <x:v>0</x:v>
      </x:c>
      <x:c r="F27" s="108" t="n">
        <x:f>IFERROR(ABS(F13)/F6,0)</x:f>
        <x:v>0</x:v>
      </x:c>
      <x:c r="G27" s="108" t="n">
        <x:f>IFERROR(ABS(G13)/G6,0)</x:f>
        <x:v>0</x:v>
      </x:c>
      <x:c r="H27" s="108" t="n">
        <x:f>IFERROR(ABS(H13)/H6,0)</x:f>
        <x:v>0</x:v>
      </x:c>
      <x:c r="I27" s="108" t="n">
        <x:f>IFERROR(ABS(I13)/I6,0)</x:f>
        <x:v>0</x:v>
      </x:c>
      <x:c r="J27" s="108" t="n">
        <x:f>IFERROR(ABS(J13)/J6,0)</x:f>
        <x:v>0</x:v>
      </x:c>
      <x:c r="K27" s="88"/>
      <x:c r="L27" s="88"/>
      <x:c r="M27" s="88"/>
      <x:c r="N27" s="88"/>
      <x:c r="O27" s="88"/>
      <x:c r="P27" s="88"/>
      <x:c r="Q27" s="88"/>
      <x:c r="R27" s="88"/>
    </x:row>
    <x:row r="28">
      <x:c r="A28" s="88" t="str">
        <x:v>CP tài chính/Doanh thu</x:v>
      </x:c>
      <x:c r="B28" s="108" t="n">
        <x:f>IFERROR(ABS(B10)/B6,0)</x:f>
        <x:v>0</x:v>
      </x:c>
      <x:c r="C28" s="108" t="n">
        <x:f>IFERROR(ABS(C10)/C6,0)</x:f>
        <x:v>0</x:v>
      </x:c>
      <x:c r="D28" s="108" t="n">
        <x:f>IFERROR(ABS(D10)/D6,0)</x:f>
        <x:v>0</x:v>
      </x:c>
      <x:c r="E28" s="108" t="n">
        <x:f>IFERROR(ABS(E10)/E6,0)</x:f>
        <x:v>0</x:v>
      </x:c>
      <x:c r="F28" s="108" t="n">
        <x:f>IFERROR(ABS(F10)/F6,0)</x:f>
        <x:v>0</x:v>
      </x:c>
      <x:c r="G28" s="108" t="n">
        <x:f>IFERROR(ABS(G10)/G6,0)</x:f>
        <x:v>0</x:v>
      </x:c>
      <x:c r="H28" s="108" t="n">
        <x:f>IFERROR(ABS(H10)/H6,0)</x:f>
        <x:v>0</x:v>
      </x:c>
      <x:c r="I28" s="108" t="n">
        <x:f>IFERROR(ABS(I10)/I6,0)</x:f>
        <x:v>0</x:v>
      </x:c>
      <x:c r="J28" s="108" t="n">
        <x:f>IFERROR(ABS(J10)/J6,0)</x:f>
        <x:v>0</x:v>
      </x:c>
      <x:c r="K28" s="88"/>
      <x:c r="L28" s="88"/>
      <x:c r="M28" s="88"/>
      <x:c r="N28" s="88"/>
      <x:c r="O28" s="88"/>
      <x:c r="P28" s="88"/>
      <x:c r="Q28" s="88"/>
      <x:c r="R28" s="88"/>
    </x:row>
    <x:row r="29">
      <x:c r="A29" s="88" t="str">
        <x:v>CP lãi vay/Doanh thu</x:v>
      </x:c>
      <x:c r="B29" s="108" t="n">
        <x:f>IFERROR(ABS(B11)/B6,0)</x:f>
        <x:v>0</x:v>
      </x:c>
      <x:c r="C29" s="108" t="n">
        <x:f>IFERROR(ABS(C11)/C6,0)</x:f>
        <x:v>0</x:v>
      </x:c>
      <x:c r="D29" s="108" t="n">
        <x:f>IFERROR(ABS(D11)/D6,0)</x:f>
        <x:v>0</x:v>
      </x:c>
      <x:c r="E29" s="108" t="n">
        <x:f>IFERROR(ABS(E11)/E6,0)</x:f>
        <x:v>0</x:v>
      </x:c>
      <x:c r="F29" s="108" t="n">
        <x:f>IFERROR(ABS(F11)/F6,0)</x:f>
        <x:v>0</x:v>
      </x:c>
      <x:c r="G29" s="108" t="n">
        <x:f>IFERROR(ABS(G11)/G6,0)</x:f>
        <x:v>0</x:v>
      </x:c>
      <x:c r="H29" s="108" t="n">
        <x:f>IFERROR(ABS(H11)/H6,0)</x:f>
        <x:v>0</x:v>
      </x:c>
      <x:c r="I29" s="108" t="n">
        <x:f>IFERROR(ABS(I11)/I6,0)</x:f>
        <x:v>0</x:v>
      </x:c>
      <x:c r="J29" s="108" t="n">
        <x:f>IFERROR(ABS(J11)/J6,0)</x:f>
        <x:v>0</x:v>
      </x:c>
      <x:c r="K29" s="88"/>
      <x:c r="L29" s="88"/>
      <x:c r="M29" s="88"/>
      <x:c r="N29" s="88"/>
      <x:c r="O29" s="88"/>
      <x:c r="P29" s="88"/>
      <x:c r="Q29" s="88"/>
      <x:c r="R29" s="88"/>
    </x:row>
    <x:row r="30">
      <x:c r="A30" s="88" t="str">
        <x:v>Biên LN hoạt động kinh doanh</x:v>
      </x:c>
      <x:c r="B30" s="108" t="n">
        <x:f>IFERROR(B14/B6,0)</x:f>
        <x:v>0</x:v>
      </x:c>
      <x:c r="C30" s="108" t="n">
        <x:f>IFERROR(C14/C6,0)</x:f>
        <x:v>0</x:v>
      </x:c>
      <x:c r="D30" s="108" t="n">
        <x:f>IFERROR(D14/D6,0)</x:f>
        <x:v>0</x:v>
      </x:c>
      <x:c r="E30" s="108" t="n">
        <x:f>IFERROR(E14/E6,0)</x:f>
        <x:v>0</x:v>
      </x:c>
      <x:c r="F30" s="108" t="n">
        <x:f>IFERROR(F14/F6,0)</x:f>
        <x:v>0</x:v>
      </x:c>
      <x:c r="G30" s="108" t="n">
        <x:f>IFERROR(G14/G6,0)</x:f>
        <x:v>0</x:v>
      </x:c>
      <x:c r="H30" s="108" t="n">
        <x:f>IFERROR(H14/H6,0)</x:f>
        <x:v>0</x:v>
      </x:c>
      <x:c r="I30" s="108" t="n">
        <x:f>IFERROR(I14/I6,0)</x:f>
        <x:v>0</x:v>
      </x:c>
      <x:c r="J30" s="108" t="n">
        <x:f>IFERROR(J14/J6,0)</x:f>
        <x:v>0</x:v>
      </x:c>
      <x:c r="K30" s="88"/>
      <x:c r="L30" s="88"/>
      <x:c r="M30" s="88"/>
      <x:c r="N30" s="88"/>
      <x:c r="O30" s="88"/>
      <x:c r="P30" s="88"/>
      <x:c r="Q30" s="88"/>
      <x:c r="R30" s="88"/>
    </x:row>
    <x:row r="31">
      <x:c r="A31" s="88" t="str">
        <x:v>Biên LNTT</x:v>
      </x:c>
      <x:c r="B31" s="108" t="n">
        <x:f>IFERROR(B16/B6,0)</x:f>
        <x:v>0</x:v>
      </x:c>
      <x:c r="C31" s="108" t="n">
        <x:f>IFERROR(C16/C6,0)</x:f>
        <x:v>0</x:v>
      </x:c>
      <x:c r="D31" s="108" t="n">
        <x:f>IFERROR(D16/D6,0)</x:f>
        <x:v>0</x:v>
      </x:c>
      <x:c r="E31" s="108" t="n">
        <x:f>IFERROR(E16/E6,0)</x:f>
        <x:v>0</x:v>
      </x:c>
      <x:c r="F31" s="108" t="n">
        <x:f>IFERROR(F16/F6,0)</x:f>
        <x:v>0</x:v>
      </x:c>
      <x:c r="G31" s="108" t="n">
        <x:f>IFERROR(G16/G6,0)</x:f>
        <x:v>0</x:v>
      </x:c>
      <x:c r="H31" s="108" t="n">
        <x:f>IFERROR(H16/H6,0)</x:f>
        <x:v>0</x:v>
      </x:c>
      <x:c r="I31" s="108" t="n">
        <x:f>IFERROR(I16/I6,0)</x:f>
        <x:v>0</x:v>
      </x:c>
      <x:c r="J31" s="108" t="n">
        <x:f>IFERROR(J16/J6,0)</x:f>
        <x:v>0</x:v>
      </x:c>
      <x:c r="K31" s="88"/>
      <x:c r="L31" s="88"/>
      <x:c r="M31" s="88"/>
      <x:c r="N31" s="88"/>
      <x:c r="O31" s="88"/>
      <x:c r="P31" s="88"/>
      <x:c r="Q31" s="88"/>
      <x:c r="R31" s="88"/>
    </x:row>
    <x:row r="32">
      <x:c r="A32" s="88" t="str">
        <x:v>Biên LNST</x:v>
      </x:c>
      <x:c r="B32" s="108" t="n">
        <x:f>IFERROR(B18/B6,0)</x:f>
        <x:v>0</x:v>
      </x:c>
      <x:c r="C32" s="108" t="n">
        <x:f>IFERROR(C18/C6,0)</x:f>
        <x:v>0</x:v>
      </x:c>
      <x:c r="D32" s="108" t="n">
        <x:f>IFERROR(D18/D6,0)</x:f>
        <x:v>0</x:v>
      </x:c>
      <x:c r="E32" s="108" t="n">
        <x:f>IFERROR(E18/E6,0)</x:f>
        <x:v>0</x:v>
      </x:c>
      <x:c r="F32" s="108" t="n">
        <x:f>IFERROR(F18/F6,0)</x:f>
        <x:v>0</x:v>
      </x:c>
      <x:c r="G32" s="108" t="n">
        <x:f>IFERROR(G18/G6,0)</x:f>
        <x:v>0</x:v>
      </x:c>
      <x:c r="H32" s="108" t="n">
        <x:f>IFERROR(H18/H6,0)</x:f>
        <x:v>0</x:v>
      </x:c>
      <x:c r="I32" s="108" t="n">
        <x:f>IFERROR(I18/I6,0)</x:f>
        <x:v>0</x:v>
      </x:c>
      <x:c r="J32" s="108" t="n">
        <x:f>IFERROR(J18/J6,0)</x:f>
        <x:v>0</x:v>
      </x:c>
      <x:c r="K32" s="88"/>
      <x:c r="L32" s="88"/>
      <x:c r="M32" s="88"/>
      <x:c r="N32" s="88"/>
      <x:c r="O32" s="88"/>
      <x:c r="P32" s="88"/>
      <x:c r="Q32" s="88"/>
      <x:c r="R32" s="88"/>
    </x:row>
    <x:row r="33">
      <x:c r="A33" s="88" t="str">
        <x:v>Tăng trưởng LNST</x:v>
      </x:c>
      <x:c r="B33" s="109" t="str">
        <x:f>""</x:f>
      </x:c>
      <x:c r="C33" s="109" t="n">
        <x:f>IFERROR(C18/B18-1,0)</x:f>
        <x:v>0</x:v>
      </x:c>
      <x:c r="D33" s="109" t="n">
        <x:f>IFERROR(D18/C18-1,0)</x:f>
        <x:v>0</x:v>
      </x:c>
      <x:c r="E33" s="109" t="n">
        <x:f>IFERROR(E18/D18-1,0)</x:f>
        <x:v>0</x:v>
      </x:c>
      <x:c r="F33" s="109" t="n">
        <x:f>IFERROR(F18/E18-1,0)</x:f>
        <x:v>0</x:v>
      </x:c>
      <x:c r="G33" s="109" t="n">
        <x:f>IFERROR(G18/F18-1,0)</x:f>
        <x:v>0</x:v>
      </x:c>
      <x:c r="H33" s="109" t="n">
        <x:f>IFERROR(H18/G18-1,0)</x:f>
        <x:v>0</x:v>
      </x:c>
      <x:c r="I33" s="109" t="n">
        <x:f>IFERROR(I18/H18-1,0)</x:f>
        <x:v>0</x:v>
      </x:c>
      <x:c r="J33" s="109" t="n">
        <x:f>IFERROR(J18/I18-1,0)</x:f>
        <x:v>0</x:v>
      </x:c>
      <x:c r="K33" s="88"/>
      <x:c r="L33" s="88"/>
      <x:c r="M33" s="88"/>
      <x:c r="N33" s="88"/>
      <x:c r="O33" s="88"/>
      <x:c r="P33" s="88"/>
      <x:c r="Q33" s="88"/>
      <x:c r="R33" s="88"/>
    </x:row>
    <x:row r="34">
      <x:c r="A34" s="88" t="str">
        <x:v>EBIT xấp xỉ</x:v>
      </x:c>
      <x:c r="B34" s="110" t="n">
        <x:f>B16-(B11)</x:f>
        <x:v>0</x:v>
      </x:c>
      <x:c r="C34" s="110" t="n">
        <x:f>C16-(C11)</x:f>
        <x:v>0</x:v>
      </x:c>
      <x:c r="D34" s="110" t="n">
        <x:f>D16-(D11)</x:f>
        <x:v>0</x:v>
      </x:c>
      <x:c r="E34" s="110" t="n">
        <x:f>E16-(E11)</x:f>
        <x:v>0</x:v>
      </x:c>
      <x:c r="F34" s="110" t="n">
        <x:f>F16-(F11)</x:f>
        <x:v>0</x:v>
      </x:c>
      <x:c r="G34" s="110" t="n">
        <x:f>G16-(G11)</x:f>
        <x:v>0</x:v>
      </x:c>
      <x:c r="H34" s="110" t="n">
        <x:f>H16-(H11)</x:f>
        <x:v>0</x:v>
      </x:c>
      <x:c r="I34" s="110" t="n">
        <x:f>I16-(I11)</x:f>
        <x:v>0</x:v>
      </x:c>
      <x:c r="J34" s="110" t="n">
        <x:f>J16-(J11)</x:f>
        <x:v>0</x:v>
      </x:c>
      <x:c r="K34" s="88"/>
      <x:c r="L34" s="88"/>
      <x:c r="M34" s="88"/>
      <x:c r="N34" s="88"/>
      <x:c r="O34" s="88"/>
      <x:c r="P34" s="88"/>
      <x:c r="Q34" s="88"/>
      <x:c r="R34" s="88"/>
    </x:row>
    <x:row r="35">
      <x:c r="A35" s="88" t="str">
        <x:v>Khả năng trả lãi xấp xỉ (EBIT/Interest)</x:v>
      </x:c>
      <x:c r="B35" s="88" t="n">
        <x:f>IFERROR(B34/ABS(B11),0)</x:f>
        <x:v>0</x:v>
      </x:c>
      <x:c r="C35" s="88" t="n">
        <x:f>IFERROR(C34/ABS(C11),0)</x:f>
        <x:v>0</x:v>
      </x:c>
      <x:c r="D35" s="88" t="n">
        <x:f>IFERROR(D34/ABS(D11),0)</x:f>
        <x:v>0</x:v>
      </x:c>
      <x:c r="E35" s="88" t="n">
        <x:f>IFERROR(E34/ABS(E11),0)</x:f>
        <x:v>0</x:v>
      </x:c>
      <x:c r="F35" s="88" t="n">
        <x:f>IFERROR(F34/ABS(F11),0)</x:f>
        <x:v>0</x:v>
      </x:c>
      <x:c r="G35" s="88" t="n">
        <x:f>IFERROR(G34/ABS(G11),0)</x:f>
        <x:v>0</x:v>
      </x:c>
      <x:c r="H35" s="88" t="n">
        <x:f>IFERROR(H34/ABS(H11),0)</x:f>
        <x:v>0</x:v>
      </x:c>
      <x:c r="I35" s="88" t="n">
        <x:f>IFERROR(I34/ABS(I11),0)</x:f>
        <x:v>0</x:v>
      </x:c>
      <x:c r="J35" s="88" t="n">
        <x:f>IFERROR(J34/ABS(J11),0)</x:f>
        <x:v>0</x:v>
      </x:c>
      <x:c r="K35" s="88"/>
      <x:c r="L35" s="88"/>
      <x:c r="M35" s="88"/>
      <x:c r="N35" s="88"/>
      <x:c r="O35" s="88"/>
      <x:c r="P35" s="88"/>
      <x:c r="Q35" s="88"/>
      <x:c r="R35" s="88"/>
    </x:row>
    <x:row r="36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</x:row>
    <x:row r="37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</x:row>
    <x:row r="38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</x:row>
    <x:row r="39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</x:row>
    <x:row r="40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</x:row>
    <x:row r="4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</x:row>
    <x:row r="42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</x:row>
    <x:row r="43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</x:row>
    <x:row r="44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</x:row>
    <x:row r="45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</x:row>
    <x:row r="46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</x:row>
    <x:row r="47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</x:row>
    <x:row r="48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</x:row>
    <x:row r="49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</x:row>
    <x:row r="50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</x:row>
    <x:row r="5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</x:row>
    <x:row r="52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</x:row>
    <x:row r="53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</x:row>
    <x:row r="54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</x:row>
    <x:row r="55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</x:row>
    <x:row r="56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</x:row>
    <x:row r="57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</x:row>
    <x:row r="58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</x:row>
    <x:row r="59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</x:row>
    <x:row r="60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</x:row>
    <x:row r="6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</x:row>
    <x:row r="62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</x:row>
    <x:row r="63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</x:row>
    <x:row r="64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</x:row>
    <x:row r="65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</x:row>
    <x:row r="66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</x:row>
    <x:row r="67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</x:row>
    <x:row r="68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</x:row>
    <x:row r="69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</x:row>
    <x:row r="70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</x:row>
  </x:sheetData>
  <x:mergeCells>
    <x:mergeCell ref="A1:R1"/>
    <x:mergeCell ref="A2:J2"/>
    <x:mergeCell ref="A5:J5"/>
    <x:mergeCell ref="A22:J22"/>
  </x:mergeCells>
  <x:conditionalFormatting sqref="B24:J32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  <x:drawing xmlns:r="http://schemas.openxmlformats.org/officeDocument/2006/relationships" r:id="Rd04df04315164f93"/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</x:cols>
  <x:sheetData>
    <x:row r="1" ht="28" customHeight="1">
      <x:c r="A1" s="86" t="str">
        <x:v>THỰC HÀNH BÁO CÁO KẾT QUẢ KINH DOANH HPG – ĐÁP ÁN</x:v>
      </x:c>
      <x:c r="B1" s="86"/>
      <x:c r="C1" s="86"/>
      <x:c r="D1" s="86"/>
      <x:c r="E1" s="86"/>
      <x:c r="F1" s="86"/>
      <x:c r="G1" s="86"/>
      <x:c r="H1" s="86"/>
      <x:c r="I1" s="86"/>
      <x:c r="J1" s="86"/>
      <x:c r="K1" s="86"/>
      <x:c r="L1" s="86"/>
      <x:c r="M1" s="86"/>
      <x:c r="N1" s="86"/>
      <x:c r="O1" s="86"/>
      <x:c r="P1" s="86"/>
      <x:c r="Q1" s="86"/>
      <x:c r="R1" s="86"/>
    </x:row>
    <x:row r="2">
      <x:c r="A2" s="87" t="str">
        <x:v>Chi phí trong dữ liệu nguồn mang dấu âm. Các số liệu gốc liên kết từ sheet 04_KQKD_DATA.</x:v>
      </x:c>
      <x:c r="B2" s="87"/>
      <x:c r="C2" s="87"/>
      <x:c r="D2" s="87"/>
      <x:c r="E2" s="87"/>
      <x:c r="F2" s="87"/>
      <x:c r="G2" s="87"/>
      <x:c r="H2" s="87"/>
      <x:c r="I2" s="87"/>
      <x:c r="J2" s="87"/>
      <x:c r="K2" s="88"/>
      <x:c r="L2" s="88"/>
      <x:c r="M2" s="88"/>
      <x:c r="N2" s="88"/>
      <x:c r="O2" s="88"/>
      <x:c r="P2" s="88"/>
      <x:c r="Q2" s="88"/>
      <x:c r="R2" s="88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  <x:c r="K3" s="88"/>
      <x:c r="L3" s="88"/>
      <x:c r="M3" s="88"/>
      <x:c r="N3" s="88"/>
      <x:c r="O3" s="88"/>
      <x:c r="P3" s="88"/>
      <x:c r="Q3" s="88"/>
      <x:c r="R3" s="88"/>
    </x:row>
    <x:row r="4">
      <x:c r="A4" s="89" t="str">
        <x:v>Chỉ tiêu</x:v>
      </x:c>
      <x:c r="B4" s="89" t="n">
        <x:v>2016</x:v>
      </x:c>
      <x:c r="C4" s="89" t="n">
        <x:v>2017</x:v>
      </x:c>
      <x:c r="D4" s="89" t="n">
        <x:v>2018</x:v>
      </x:c>
      <x:c r="E4" s="89" t="n">
        <x:v>2019</x:v>
      </x:c>
      <x:c r="F4" s="89" t="n">
        <x:v>2020</x:v>
      </x:c>
      <x:c r="G4" s="89" t="n">
        <x:v>2021</x:v>
      </x:c>
      <x:c r="H4" s="89" t="n">
        <x:v>2022</x:v>
      </x:c>
      <x:c r="I4" s="89" t="n">
        <x:v>2023</x:v>
      </x:c>
      <x:c r="J4" s="89" t="n">
        <x:v>2024</x:v>
      </x:c>
      <x:c r="K4" s="88"/>
      <x:c r="L4" s="88"/>
      <x:c r="M4" s="88"/>
      <x:c r="N4" s="88"/>
      <x:c r="O4" s="88"/>
      <x:c r="P4" s="88"/>
      <x:c r="Q4" s="88"/>
      <x:c r="R4" s="88"/>
    </x:row>
    <x:row r="5">
      <x:c r="A5" s="86" t="str">
        <x:v>A. SỐ LIỆU CẦN DÙNG</x:v>
      </x:c>
      <x:c r="B5" s="86"/>
      <x:c r="C5" s="86"/>
      <x:c r="D5" s="86"/>
      <x:c r="E5" s="86"/>
      <x:c r="F5" s="86"/>
      <x:c r="G5" s="86"/>
      <x:c r="H5" s="86"/>
      <x:c r="I5" s="86"/>
      <x:c r="J5" s="86"/>
      <x:c r="K5" s="88"/>
      <x:c r="L5" s="88"/>
      <x:c r="M5" s="88"/>
      <x:c r="N5" s="88"/>
      <x:c r="O5" s="88"/>
      <x:c r="P5" s="88"/>
      <x:c r="Q5" s="88"/>
      <x:c r="R5" s="88"/>
    </x:row>
    <x:row r="6">
      <x:c r="A6" s="88" t="str">
        <x:v>Doanh số thuần</x:v>
      </x:c>
      <x:c r="B6" s="116" t="n">
        <x:f>'04_KQKD_DATA'!M10</x:f>
        <x:v>33283.21</x:v>
      </x:c>
      <x:c r="C6" s="116" t="n">
        <x:f>'04_KQKD_DATA'!N10</x:f>
        <x:v>46161.69</x:v>
      </x:c>
      <x:c r="D6" s="116" t="n">
        <x:f>'04_KQKD_DATA'!O10</x:f>
        <x:v>55836.46</x:v>
      </x:c>
      <x:c r="E6" s="116" t="n">
        <x:f>'04_KQKD_DATA'!P10</x:f>
        <x:v>63658.19</x:v>
      </x:c>
      <x:c r="F6" s="116" t="n">
        <x:f>'04_KQKD_DATA'!Q10</x:f>
        <x:v>90118.5</x:v>
      </x:c>
      <x:c r="G6" s="116" t="n">
        <x:f>'04_KQKD_DATA'!R10</x:f>
        <x:v>149679.79</x:v>
      </x:c>
      <x:c r="H6" s="116" t="n">
        <x:f>'04_KQKD_DATA'!S10</x:f>
        <x:v>141409.27</x:v>
      </x:c>
      <x:c r="I6" s="116" t="n">
        <x:f>'04_KQKD_DATA'!T10</x:f>
        <x:v>118953.03</x:v>
      </x:c>
      <x:c r="J6" s="116" t="n">
        <x:f>'04_KQKD_DATA'!U10</x:f>
        <x:v>138855.11</x:v>
      </x:c>
      <x:c r="K6" s="88"/>
      <x:c r="L6" s="88"/>
      <x:c r="M6" s="88"/>
      <x:c r="N6" s="88"/>
      <x:c r="O6" s="88"/>
      <x:c r="P6" s="88"/>
      <x:c r="Q6" s="88"/>
      <x:c r="R6" s="88"/>
    </x:row>
    <x:row r="7">
      <x:c r="A7" s="88" t="str">
        <x:v>Giá vốn hàng bán</x:v>
      </x:c>
      <x:c r="B7" s="116" t="n">
        <x:f>'04_KQKD_DATA'!M11</x:f>
        <x:v>-24532.65</x:v>
      </x:c>
      <x:c r="C7" s="116" t="n">
        <x:f>'04_KQKD_DATA'!N11</x:f>
        <x:v>-35536.12</x:v>
      </x:c>
      <x:c r="D7" s="116" t="n">
        <x:f>'04_KQKD_DATA'!O11</x:f>
        <x:v>-44165.63</x:v>
      </x:c>
      <x:c r="E7" s="116" t="n">
        <x:f>'04_KQKD_DATA'!P11</x:f>
        <x:v>-52472.82</x:v>
      </x:c>
      <x:c r="F7" s="116" t="n">
        <x:f>'04_KQKD_DATA'!Q11</x:f>
        <x:v>-71214.45</x:v>
      </x:c>
      <x:c r="G7" s="116" t="n">
        <x:f>'04_KQKD_DATA'!R11</x:f>
        <x:v>-108571.38</x:v>
      </x:c>
      <x:c r="H7" s="116" t="n">
        <x:f>'04_KQKD_DATA'!S11</x:f>
        <x:v>-124645.85</x:v>
      </x:c>
      <x:c r="I7" s="116" t="n">
        <x:f>'04_KQKD_DATA'!T11</x:f>
        <x:v>-106015.19</x:v>
      </x:c>
      <x:c r="J7" s="116" t="n">
        <x:f>'04_KQKD_DATA'!U11</x:f>
        <x:v>-120357.56</x:v>
      </x:c>
      <x:c r="K7" s="88"/>
      <x:c r="L7" s="88"/>
      <x:c r="M7" s="88"/>
      <x:c r="N7" s="88"/>
      <x:c r="O7" s="88"/>
      <x:c r="P7" s="88"/>
      <x:c r="Q7" s="88"/>
      <x:c r="R7" s="88"/>
    </x:row>
    <x:row r="8">
      <x:c r="A8" s="88" t="str">
        <x:v>Lãi gộp</x:v>
      </x:c>
      <x:c r="B8" s="116" t="n">
        <x:f>'04_KQKD_DATA'!M12</x:f>
        <x:v>8750.56</x:v>
      </x:c>
      <x:c r="C8" s="116" t="n">
        <x:f>'04_KQKD_DATA'!N12</x:f>
        <x:v>10625.57</x:v>
      </x:c>
      <x:c r="D8" s="116" t="n">
        <x:f>'04_KQKD_DATA'!O12</x:f>
        <x:v>11670.83</x:v>
      </x:c>
      <x:c r="E8" s="116" t="n">
        <x:f>'04_KQKD_DATA'!P12</x:f>
        <x:v>11185.37</x:v>
      </x:c>
      <x:c r="F8" s="116" t="n">
        <x:f>'04_KQKD_DATA'!Q12</x:f>
        <x:v>18904.05</x:v>
      </x:c>
      <x:c r="G8" s="116" t="n">
        <x:f>'04_KQKD_DATA'!R12</x:f>
        <x:v>41108.41</x:v>
      </x:c>
      <x:c r="H8" s="116" t="n">
        <x:f>'04_KQKD_DATA'!S12</x:f>
        <x:v>16763.43</x:v>
      </x:c>
      <x:c r="I8" s="116" t="n">
        <x:f>'04_KQKD_DATA'!T12</x:f>
        <x:v>12937.84</x:v>
      </x:c>
      <x:c r="J8" s="116" t="n">
        <x:f>'04_KQKD_DATA'!U12</x:f>
        <x:v>18497.55</x:v>
      </x:c>
      <x:c r="K8" s="88"/>
      <x:c r="L8" s="88"/>
      <x:c r="M8" s="88"/>
      <x:c r="N8" s="88"/>
      <x:c r="O8" s="88"/>
      <x:c r="P8" s="88"/>
      <x:c r="Q8" s="88"/>
      <x:c r="R8" s="88"/>
    </x:row>
    <x:row r="9">
      <x:c r="A9" s="88" t="str">
        <x:v>Thu nhập tài chính</x:v>
      </x:c>
      <x:c r="B9" s="116" t="n">
        <x:f>'04_KQKD_DATA'!M13</x:f>
        <x:v>197.18</x:v>
      </x:c>
      <x:c r="C9" s="116" t="n">
        <x:f>'04_KQKD_DATA'!N13</x:f>
        <x:v>186.22</x:v>
      </x:c>
      <x:c r="D9" s="116" t="n">
        <x:f>'04_KQKD_DATA'!O13</x:f>
        <x:v>294.41</x:v>
      </x:c>
      <x:c r="E9" s="116" t="n">
        <x:f>'04_KQKD_DATA'!P13</x:f>
        <x:v>471.05</x:v>
      </x:c>
      <x:c r="F9" s="116" t="n">
        <x:f>'04_KQKD_DATA'!Q13</x:f>
        <x:v>1004.79</x:v>
      </x:c>
      <x:c r="G9" s="116" t="n">
        <x:f>'04_KQKD_DATA'!R13</x:f>
        <x:v>3071.44</x:v>
      </x:c>
      <x:c r="H9" s="116" t="n">
        <x:f>'04_KQKD_DATA'!S13</x:f>
        <x:v>3743.65</x:v>
      </x:c>
      <x:c r="I9" s="116" t="n">
        <x:f>'04_KQKD_DATA'!T13</x:f>
        <x:v>3173.09</x:v>
      </x:c>
      <x:c r="J9" s="116" t="n">
        <x:f>'04_KQKD_DATA'!U13</x:f>
        <x:v>2618.92</x:v>
      </x:c>
      <x:c r="K9" s="88"/>
      <x:c r="L9" s="88"/>
      <x:c r="M9" s="88"/>
      <x:c r="N9" s="88"/>
      <x:c r="O9" s="88"/>
      <x:c r="P9" s="88"/>
      <x:c r="Q9" s="88"/>
      <x:c r="R9" s="88"/>
    </x:row>
    <x:row r="10">
      <x:c r="A10" s="88" t="str">
        <x:v>Chi phí tài chính</x:v>
      </x:c>
      <x:c r="B10" s="116" t="n">
        <x:f>'04_KQKD_DATA'!M14</x:f>
        <x:v>-367.99</x:v>
      </x:c>
      <x:c r="C10" s="116" t="n">
        <x:f>'04_KQKD_DATA'!N14</x:f>
        <x:v>-555.76</x:v>
      </x:c>
      <x:c r="D10" s="116" t="n">
        <x:f>'04_KQKD_DATA'!O14</x:f>
        <x:v>-772.32</x:v>
      </x:c>
      <x:c r="E10" s="116" t="n">
        <x:f>'04_KQKD_DATA'!P14</x:f>
        <x:v>-1181.68</x:v>
      </x:c>
      <x:c r="F10" s="116" t="n">
        <x:f>'04_KQKD_DATA'!Q14</x:f>
        <x:v>-2837.41</x:v>
      </x:c>
      <x:c r="G10" s="116" t="n">
        <x:f>'04_KQKD_DATA'!R14</x:f>
        <x:v>-3731.54</x:v>
      </x:c>
      <x:c r="H10" s="116" t="n">
        <x:f>'04_KQKD_DATA'!S14</x:f>
        <x:v>-7026.72</x:v>
      </x:c>
      <x:c r="I10" s="116" t="n">
        <x:f>'04_KQKD_DATA'!T14</x:f>
        <x:v>-5191.51</x:v>
      </x:c>
      <x:c r="J10" s="116" t="n">
        <x:f>'04_KQKD_DATA'!U14</x:f>
        <x:v>-3966.64</x:v>
      </x:c>
      <x:c r="K10" s="88"/>
      <x:c r="L10" s="88"/>
      <x:c r="M10" s="88"/>
      <x:c r="N10" s="88"/>
      <x:c r="O10" s="88"/>
      <x:c r="P10" s="88"/>
      <x:c r="Q10" s="88"/>
      <x:c r="R10" s="88"/>
    </x:row>
    <x:row r="11">
      <x:c r="A11" s="88" t="str">
        <x:v>Trong đó: Chi phí lãi vay</x:v>
      </x:c>
      <x:c r="B11" s="116" t="n">
        <x:f>'04_KQKD_DATA'!M15</x:f>
        <x:v>-279.95</x:v>
      </x:c>
      <x:c r="C11" s="116" t="n">
        <x:f>'04_KQKD_DATA'!N15</x:f>
        <x:v>-479.71</x:v>
      </x:c>
      <x:c r="D11" s="116" t="n">
        <x:f>'04_KQKD_DATA'!O15</x:f>
        <x:v>-539.86</x:v>
      </x:c>
      <x:c r="E11" s="116" t="n">
        <x:f>'04_KQKD_DATA'!P15</x:f>
        <x:v>-936.71</x:v>
      </x:c>
      <x:c r="F11" s="116" t="n">
        <x:f>'04_KQKD_DATA'!Q15</x:f>
        <x:v>-2191.68</x:v>
      </x:c>
      <x:c r="G11" s="116" t="n">
        <x:f>'04_KQKD_DATA'!R15</x:f>
        <x:v>-2525.82</x:v>
      </x:c>
      <x:c r="H11" s="116" t="n">
        <x:f>'04_KQKD_DATA'!S15</x:f>
        <x:v>-3083.64</x:v>
      </x:c>
      <x:c r="I11" s="116" t="n">
        <x:f>'04_KQKD_DATA'!T15</x:f>
        <x:v>-3585.08</x:v>
      </x:c>
      <x:c r="J11" s="116" t="n">
        <x:f>'04_KQKD_DATA'!U15</x:f>
        <x:v>-2287.36</x:v>
      </x:c>
      <x:c r="K11" s="88"/>
      <x:c r="L11" s="88"/>
      <x:c r="M11" s="88"/>
      <x:c r="N11" s="88"/>
      <x:c r="O11" s="88"/>
      <x:c r="P11" s="88"/>
      <x:c r="Q11" s="88"/>
      <x:c r="R11" s="88"/>
    </x:row>
    <x:row r="12">
      <x:c r="A12" s="88" t="str">
        <x:v>Chi phí bán hàng</x:v>
      </x:c>
      <x:c r="B12" s="116" t="n">
        <x:f>'04_KQKD_DATA'!M17</x:f>
        <x:v>-489.95</x:v>
      </x:c>
      <x:c r="C12" s="116" t="n">
        <x:f>'04_KQKD_DATA'!N17</x:f>
        <x:v>-594.71</x:v>
      </x:c>
      <x:c r="D12" s="116" t="n">
        <x:f>'04_KQKD_DATA'!O17</x:f>
        <x:v>-676.81</x:v>
      </x:c>
      <x:c r="E12" s="116" t="n">
        <x:f>'04_KQKD_DATA'!P17</x:f>
        <x:v>-873.33</x:v>
      </x:c>
      <x:c r="F12" s="116" t="n">
        <x:f>'04_KQKD_DATA'!Q17</x:f>
        <x:v>-1090.8</x:v>
      </x:c>
      <x:c r="G12" s="116" t="n">
        <x:f>'04_KQKD_DATA'!R17</x:f>
        <x:v>-2120.07</x:v>
      </x:c>
      <x:c r="H12" s="116" t="n">
        <x:f>'04_KQKD_DATA'!S17</x:f>
        <x:v>-2665.81</x:v>
      </x:c>
      <x:c r="I12" s="116" t="n">
        <x:f>'04_KQKD_DATA'!T17</x:f>
        <x:v>-1961.36</x:v>
      </x:c>
      <x:c r="J12" s="116" t="n">
        <x:f>'04_KQKD_DATA'!U17</x:f>
        <x:v>-2337.31</x:v>
      </x:c>
      <x:c r="K12" s="88"/>
      <x:c r="L12" s="88"/>
      <x:c r="M12" s="88"/>
      <x:c r="N12" s="88"/>
      <x:c r="O12" s="88"/>
      <x:c r="P12" s="88"/>
      <x:c r="Q12" s="88"/>
      <x:c r="R12" s="88"/>
    </x:row>
    <x:row r="13">
      <x:c r="A13" s="88" t="str">
        <x:v>Chi phí quản lý doanh nghiệp</x:v>
      </x:c>
      <x:c r="B13" s="116" t="n">
        <x:f>'04_KQKD_DATA'!M18</x:f>
        <x:v>-404.59</x:v>
      </x:c>
      <x:c r="C13" s="116" t="n">
        <x:f>'04_KQKD_DATA'!N18</x:f>
        <x:v>-409.04</x:v>
      </x:c>
      <x:c r="D13" s="116" t="n">
        <x:f>'04_KQKD_DATA'!O18</x:f>
        <x:v>-444.02</x:v>
      </x:c>
      <x:c r="E13" s="116" t="n">
        <x:f>'04_KQKD_DATA'!P18</x:f>
        <x:v>-569.01</x:v>
      </x:c>
      <x:c r="F13" s="116" t="n">
        <x:f>'04_KQKD_DATA'!Q18</x:f>
        <x:v>-690.3</x:v>
      </x:c>
      <x:c r="G13" s="116" t="n">
        <x:f>'04_KQKD_DATA'!R18</x:f>
        <x:v>-1324.26</x:v>
      </x:c>
      <x:c r="H13" s="116" t="n">
        <x:f>'04_KQKD_DATA'!S18</x:f>
        <x:v>-1019.44</x:v>
      </x:c>
      <x:c r="I13" s="116" t="n">
        <x:f>'04_KQKD_DATA'!T18</x:f>
        <x:v>-1307.29</x:v>
      </x:c>
      <x:c r="J13" s="116" t="n">
        <x:f>'04_KQKD_DATA'!U18</x:f>
        <x:v>-1545.52</x:v>
      </x:c>
      <x:c r="K13" s="88"/>
      <x:c r="L13" s="88"/>
      <x:c r="M13" s="88"/>
      <x:c r="N13" s="88"/>
      <x:c r="O13" s="88"/>
      <x:c r="P13" s="88"/>
      <x:c r="Q13" s="88"/>
      <x:c r="R13" s="88"/>
    </x:row>
    <x:row r="14">
      <x:c r="A14" s="88" t="str">
        <x:v>Lãi/(lỗ) từ hoạt động kinh doanh</x:v>
      </x:c>
      <x:c r="B14" s="116" t="n">
        <x:f>'04_KQKD_DATA'!M19</x:f>
        <x:v>7684.68</x:v>
      </x:c>
      <x:c r="C14" s="116" t="n">
        <x:f>'04_KQKD_DATA'!N19</x:f>
        <x:v>9252.12</x:v>
      </x:c>
      <x:c r="D14" s="116" t="n">
        <x:f>'04_KQKD_DATA'!O19</x:f>
        <x:v>10072.09</x:v>
      </x:c>
      <x:c r="E14" s="116" t="n">
        <x:f>'04_KQKD_DATA'!P19</x:f>
        <x:v>9030.98</x:v>
      </x:c>
      <x:c r="F14" s="116" t="n">
        <x:f>'04_KQKD_DATA'!Q19</x:f>
        <x:v>15292.3</x:v>
      </x:c>
      <x:c r="G14" s="116" t="n">
        <x:f>'04_KQKD_DATA'!R19</x:f>
        <x:v>37008.44</x:v>
      </x:c>
      <x:c r="H14" s="116" t="n">
        <x:f>'04_KQKD_DATA'!S19</x:f>
        <x:v>9794.03</x:v>
      </x:c>
      <x:c r="I14" s="116" t="n">
        <x:f>'04_KQKD_DATA'!T19</x:f>
        <x:v>7650.76</x:v>
      </x:c>
      <x:c r="J14" s="116" t="n">
        <x:f>'04_KQKD_DATA'!U19</x:f>
        <x:v>13267.01</x:v>
      </x:c>
      <x:c r="K14" s="88"/>
      <x:c r="L14" s="88"/>
      <x:c r="M14" s="88"/>
      <x:c r="N14" s="88"/>
      <x:c r="O14" s="88"/>
      <x:c r="P14" s="88"/>
      <x:c r="Q14" s="88"/>
      <x:c r="R14" s="88"/>
    </x:row>
    <x:row r="15">
      <x:c r="A15" s="88" t="str">
        <x:v>Thu nhập khác, ròng</x:v>
      </x:c>
      <x:c r="B15" s="116" t="n">
        <x:f>'04_KQKD_DATA'!M22</x:f>
        <x:v>17.15</x:v>
      </x:c>
      <x:c r="C15" s="116" t="n">
        <x:f>'04_KQKD_DATA'!N22</x:f>
        <x:v>36.25</x:v>
      </x:c>
      <x:c r="D15" s="116" t="n">
        <x:f>'04_KQKD_DATA'!O22</x:f>
        <x:v>-1.02</x:v>
      </x:c>
      <x:c r="E15" s="116" t="n">
        <x:f>'04_KQKD_DATA'!P22</x:f>
        <x:v>65.68</x:v>
      </x:c>
      <x:c r="F15" s="116" t="n">
        <x:f>'04_KQKD_DATA'!Q22</x:f>
        <x:v>64.66</x:v>
      </x:c>
      <x:c r="G15" s="116" t="n">
        <x:f>'04_KQKD_DATA'!R22</x:f>
        <x:v>48.33</x:v>
      </x:c>
      <x:c r="H15" s="116" t="n">
        <x:f>'04_KQKD_DATA'!S22</x:f>
        <x:v>128.91</x:v>
      </x:c>
      <x:c r="I15" s="116" t="n">
        <x:f>'04_KQKD_DATA'!T22</x:f>
        <x:v>141.97</x:v>
      </x:c>
      <x:c r="J15" s="116" t="n">
        <x:f>'04_KQKD_DATA'!U22</x:f>
        <x:v>426.5</x:v>
      </x:c>
      <x:c r="K15" s="88"/>
      <x:c r="L15" s="88"/>
      <x:c r="M15" s="88"/>
      <x:c r="N15" s="88"/>
      <x:c r="O15" s="88"/>
      <x:c r="P15" s="88"/>
      <x:c r="Q15" s="88"/>
      <x:c r="R15" s="88"/>
    </x:row>
    <x:row r="16">
      <x:c r="A16" s="88" t="str">
        <x:v>Lãi/(lỗ) ròng trước thuế</x:v>
      </x:c>
      <x:c r="B16" s="116" t="n">
        <x:f>'04_KQKD_DATA'!M24</x:f>
        <x:v>7701.82</x:v>
      </x:c>
      <x:c r="C16" s="116" t="n">
        <x:f>'04_KQKD_DATA'!N24</x:f>
        <x:v>9288.37</x:v>
      </x:c>
      <x:c r="D16" s="116" t="n">
        <x:f>'04_KQKD_DATA'!O24</x:f>
        <x:v>10071.07</x:v>
      </x:c>
      <x:c r="E16" s="116" t="n">
        <x:f>'04_KQKD_DATA'!P24</x:f>
        <x:v>9096.66</x:v>
      </x:c>
      <x:c r="F16" s="116" t="n">
        <x:f>'04_KQKD_DATA'!Q24</x:f>
        <x:v>15356.97</x:v>
      </x:c>
      <x:c r="G16" s="116" t="n">
        <x:f>'04_KQKD_DATA'!R24</x:f>
        <x:v>37056.78</x:v>
      </x:c>
      <x:c r="H16" s="116" t="n">
        <x:f>'04_KQKD_DATA'!S24</x:f>
        <x:v>9922.94</x:v>
      </x:c>
      <x:c r="I16" s="116" t="n">
        <x:f>'04_KQKD_DATA'!T24</x:f>
        <x:v>7792.73</x:v>
      </x:c>
      <x:c r="J16" s="116" t="n">
        <x:f>'04_KQKD_DATA'!U24</x:f>
        <x:v>13693.5</x:v>
      </x:c>
      <x:c r="K16" s="88"/>
      <x:c r="L16" s="88"/>
      <x:c r="M16" s="88"/>
      <x:c r="N16" s="88"/>
      <x:c r="O16" s="88"/>
      <x:c r="P16" s="88"/>
      <x:c r="Q16" s="88"/>
      <x:c r="R16" s="88"/>
    </x:row>
    <x:row r="17">
      <x:c r="A17" s="88" t="str">
        <x:v>Chi phí thuế thu nhập doanh nghiệp</x:v>
      </x:c>
      <x:c r="B17" s="116" t="n">
        <x:f>'04_KQKD_DATA'!M27</x:f>
        <x:v>-1095.62</x:v>
      </x:c>
      <x:c r="C17" s="116" t="n">
        <x:f>'04_KQKD_DATA'!N27</x:f>
        <x:v>-1273.61</x:v>
      </x:c>
      <x:c r="D17" s="116" t="n">
        <x:f>'04_KQKD_DATA'!O27</x:f>
        <x:v>-1470.52</x:v>
      </x:c>
      <x:c r="E17" s="116" t="n">
        <x:f>'04_KQKD_DATA'!P27</x:f>
        <x:v>-1518.41</x:v>
      </x:c>
      <x:c r="F17" s="116" t="n">
        <x:f>'04_KQKD_DATA'!Q27</x:f>
        <x:v>-1850.8</x:v>
      </x:c>
      <x:c r="G17" s="116" t="n">
        <x:f>'04_KQKD_DATA'!R27</x:f>
        <x:v>-2535.82</x:v>
      </x:c>
      <x:c r="H17" s="116" t="n">
        <x:f>'04_KQKD_DATA'!S27</x:f>
        <x:v>-1478.51</x:v>
      </x:c>
      <x:c r="I17" s="116" t="n">
        <x:f>'04_KQKD_DATA'!T27</x:f>
        <x:v>-992.34</x:v>
      </x:c>
      <x:c r="J17" s="116" t="n">
        <x:f>'04_KQKD_DATA'!U27</x:f>
        <x:v>-1673.48</x:v>
      </x:c>
      <x:c r="K17" s="88"/>
      <x:c r="L17" s="88"/>
      <x:c r="M17" s="88"/>
      <x:c r="N17" s="88"/>
      <x:c r="O17" s="88"/>
      <x:c r="P17" s="88"/>
      <x:c r="Q17" s="88"/>
      <x:c r="R17" s="88"/>
    </x:row>
    <x:row r="18">
      <x:c r="A18" s="88" t="str">
        <x:v>Lãi/(lỗ) thuần sau thuế</x:v>
      </x:c>
      <x:c r="B18" s="116" t="n">
        <x:f>'04_KQKD_DATA'!M28</x:f>
        <x:v>6606.2</x:v>
      </x:c>
      <x:c r="C18" s="116" t="n">
        <x:f>'04_KQKD_DATA'!N28</x:f>
        <x:v>8014.76</x:v>
      </x:c>
      <x:c r="D18" s="116" t="n">
        <x:f>'04_KQKD_DATA'!O28</x:f>
        <x:v>8600.55</x:v>
      </x:c>
      <x:c r="E18" s="116" t="n">
        <x:f>'04_KQKD_DATA'!P28</x:f>
        <x:v>7578.25</x:v>
      </x:c>
      <x:c r="F18" s="116" t="n">
        <x:f>'04_KQKD_DATA'!Q28</x:f>
        <x:v>13506.16</x:v>
      </x:c>
      <x:c r="G18" s="116" t="n">
        <x:f>'04_KQKD_DATA'!R28</x:f>
        <x:v>34520.95</x:v>
      </x:c>
      <x:c r="H18" s="116" t="n">
        <x:f>'04_KQKD_DATA'!S28</x:f>
        <x:v>8444.43</x:v>
      </x:c>
      <x:c r="I18" s="116" t="n">
        <x:f>'04_KQKD_DATA'!T28</x:f>
        <x:v>6800.39</x:v>
      </x:c>
      <x:c r="J18" s="116" t="n">
        <x:f>'04_KQKD_DATA'!U28</x:f>
        <x:v>12020.02</x:v>
      </x:c>
      <x:c r="K18" s="88"/>
      <x:c r="L18" s="88"/>
      <x:c r="M18" s="88"/>
      <x:c r="N18" s="88"/>
      <x:c r="O18" s="88"/>
      <x:c r="P18" s="88"/>
      <x:c r="Q18" s="88"/>
      <x:c r="R18" s="88"/>
    </x:row>
    <x:row r="19">
      <x:c r="A19" s="88" t="str">
        <x:v>Lợi nhuận của Cổ đông của Công ty mẹ</x:v>
      </x:c>
      <x:c r="B19" s="116" t="n">
        <x:f>'04_KQKD_DATA'!M30</x:f>
        <x:v>6602.1</x:v>
      </x:c>
      <x:c r="C19" s="116" t="n">
        <x:f>'04_KQKD_DATA'!N30</x:f>
        <x:v>8006.67</x:v>
      </x:c>
      <x:c r="D19" s="116" t="n">
        <x:f>'04_KQKD_DATA'!O30</x:f>
        <x:v>8573.01</x:v>
      </x:c>
      <x:c r="E19" s="116" t="n">
        <x:f>'04_KQKD_DATA'!P30</x:f>
        <x:v>7527.44</x:v>
      </x:c>
      <x:c r="F19" s="116" t="n">
        <x:f>'04_KQKD_DATA'!Q30</x:f>
        <x:v>13450.3</x:v>
      </x:c>
      <x:c r="G19" s="116" t="n">
        <x:f>'04_KQKD_DATA'!R30</x:f>
        <x:v>34478.14</x:v>
      </x:c>
      <x:c r="H19" s="116" t="n">
        <x:f>'04_KQKD_DATA'!S30</x:f>
        <x:v>8483.51</x:v>
      </x:c>
      <x:c r="I19" s="116" t="n">
        <x:f>'04_KQKD_DATA'!T30</x:f>
        <x:v>6835.06</x:v>
      </x:c>
      <x:c r="J19" s="116" t="n">
        <x:f>'04_KQKD_DATA'!U30</x:f>
        <x:v>12021.44</x:v>
      </x:c>
      <x:c r="K19" s="88"/>
      <x:c r="L19" s="88"/>
      <x:c r="M19" s="88"/>
      <x:c r="N19" s="88"/>
      <x:c r="O19" s="88"/>
      <x:c r="P19" s="88"/>
      <x:c r="Q19" s="88"/>
      <x:c r="R19" s="88"/>
    </x:row>
    <x:row r="20">
      <x:c r="A20" s="88" t="str">
        <x:v>Lãi cơ bản trên cổ phiếu (VND)</x:v>
      </x:c>
      <x:c r="B20" s="117" t="n">
        <x:f>'04_KQKD_DATA'!M31</x:f>
        <x:v>7162</x:v>
      </x:c>
      <x:c r="C20" s="117" t="n">
        <x:f>'04_KQKD_DATA'!N31</x:f>
        <x:v>5895</x:v>
      </x:c>
      <x:c r="D20" s="117" t="n">
        <x:f>'04_KQKD_DATA'!O31</x:f>
        <x:v>4037</x:v>
      </x:c>
      <x:c r="E20" s="117" t="n">
        <x:f>'04_KQKD_DATA'!P31</x:f>
        <x:v>2726</x:v>
      </x:c>
      <x:c r="F20" s="117" t="n">
        <x:f>'04_KQKD_DATA'!Q31</x:f>
        <x:v>2728</x:v>
      </x:c>
      <x:c r="G20" s="117" t="n">
        <x:f>'04_KQKD_DATA'!R31</x:f>
        <x:v>7166</x:v>
      </x:c>
      <x:c r="H20" s="117" t="n">
        <x:f>'04_KQKD_DATA'!S31</x:f>
        <x:v>1452</x:v>
      </x:c>
      <x:c r="I20" s="117" t="n">
        <x:f>'04_KQKD_DATA'!T31</x:f>
        <x:v>1117</x:v>
      </x:c>
      <x:c r="J20" s="117" t="n">
        <x:f>'04_KQKD_DATA'!U31</x:f>
        <x:v>1751</x:v>
      </x:c>
      <x:c r="K20" s="88"/>
      <x:c r="L20" s="88"/>
      <x:c r="M20" s="88"/>
      <x:c r="N20" s="88"/>
      <x:c r="O20" s="88"/>
      <x:c r="P20" s="88"/>
      <x:c r="Q20" s="88"/>
      <x:c r="R20" s="88"/>
    </x:row>
    <x:row r="2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</x:row>
    <x:row r="22">
      <x:c r="A22" s="86" t="str">
        <x:v>B. CHỈ TIÊU PHÂN TÍCH</x:v>
      </x:c>
      <x:c r="B22" s="86"/>
      <x:c r="C22" s="86"/>
      <x:c r="D22" s="86"/>
      <x:c r="E22" s="86"/>
      <x:c r="F22" s="86"/>
      <x:c r="G22" s="86"/>
      <x:c r="H22" s="86"/>
      <x:c r="I22" s="86"/>
      <x:c r="J22" s="86"/>
      <x:c r="K22" s="88"/>
      <x:c r="L22" s="88"/>
      <x:c r="M22" s="88"/>
      <x:c r="N22" s="88"/>
      <x:c r="O22" s="88"/>
      <x:c r="P22" s="88"/>
      <x:c r="Q22" s="88"/>
      <x:c r="R22" s="88"/>
    </x:row>
    <x:row r="23">
      <x:c r="A23" s="88" t="str">
        <x:v>Tăng trưởng doanh thu</x:v>
      </x:c>
      <x:c r="B23" s="108" t="str">
        <x:f>""</x:f>
      </x:c>
      <x:c r="C23" s="108" t="n">
        <x:f>IFERROR(C6/B6-1,0)</x:f>
        <x:v>0.38693623601810057</x:v>
      </x:c>
      <x:c r="D23" s="108" t="n">
        <x:f>IFERROR(D6/C6-1,0)</x:f>
        <x:v>0.20958439779826077</x:v>
      </x:c>
      <x:c r="E23" s="108" t="n">
        <x:f>IFERROR(E6/D6-1,0)</x:f>
        <x:v>0.14008284192801623</x:v>
      </x:c>
      <x:c r="F23" s="108" t="n">
        <x:f>IFERROR(F6/E6-1,0)</x:f>
        <x:v>0.41566230519592207</x:v>
      </x:c>
      <x:c r="G23" s="108" t="n">
        <x:f>IFERROR(G6/F6-1,0)</x:f>
        <x:v>0.6609218972796929</x:v>
      </x:c>
      <x:c r="H23" s="108" t="n">
        <x:f>IFERROR(H6/G6-1,0)</x:f>
        <x:v>-0.055254754165542486</x:v>
      </x:c>
      <x:c r="I23" s="108" t="n">
        <x:f>IFERROR(I6/H6-1,0)</x:f>
        <x:v>-0.15880316757168744</x:v>
      </x:c>
      <x:c r="J23" s="108" t="n">
        <x:f>IFERROR(J6/I6-1,0)</x:f>
        <x:v>0.16731040815017484</x:v>
      </x:c>
      <x:c r="K23" s="88"/>
      <x:c r="L23" s="88"/>
      <x:c r="M23" s="88"/>
      <x:c r="N23" s="88"/>
      <x:c r="O23" s="88"/>
      <x:c r="P23" s="88"/>
      <x:c r="Q23" s="88"/>
      <x:c r="R23" s="88"/>
    </x:row>
    <x:row r="24">
      <x:c r="A24" s="88" t="str">
        <x:v>Biên lợi nhuận gộp</x:v>
      </x:c>
      <x:c r="B24" s="108" t="n">
        <x:f>IFERROR(B8/B6,0)</x:f>
        <x:v>0.26291214098640125</x:v>
      </x:c>
      <x:c r="C24" s="108" t="n">
        <x:f>IFERROR(C8/C6,0)</x:f>
        <x:v>0.2301815639765355</x:v>
      </x:c>
      <x:c r="D24" s="108" t="n">
        <x:f>IFERROR(D8/D6,0)</x:f>
        <x:v>0.20901808603195834</x:v>
      </x:c>
      <x:c r="E24" s="108" t="n">
        <x:f>IFERROR(E8/E6,0)</x:f>
        <x:v>0.17570983403706578</x:v>
      </x:c>
      <x:c r="F24" s="108" t="n">
        <x:f>IFERROR(F8/F6,0)</x:f>
        <x:v>0.20976880440753007</x:v>
      </x:c>
      <x:c r="G24" s="108" t="n">
        <x:f>IFERROR(G8/G6,0)</x:f>
        <x:v>0.27464235485632366</x:v>
      </x:c>
      <x:c r="H24" s="108" t="n">
        <x:f>IFERROR(H8/H6,0)</x:f>
        <x:v>0.11854548149495434</x:v>
      </x:c>
      <x:c r="I24" s="108" t="n">
        <x:f>IFERROR(I8/I6,0)</x:f>
        <x:v>0.10876427443672515</x:v>
      </x:c>
      <x:c r="J24" s="108" t="n">
        <x:f>IFERROR(J8/J6,0)</x:f>
        <x:v>0.13321475889508136</x:v>
      </x:c>
      <x:c r="K24" s="88"/>
      <x:c r="L24" s="88"/>
      <x:c r="M24" s="88"/>
      <x:c r="N24" s="88"/>
      <x:c r="O24" s="88"/>
      <x:c r="P24" s="88"/>
      <x:c r="Q24" s="88"/>
      <x:c r="R24" s="88"/>
    </x:row>
    <x:row r="25">
      <x:c r="A25" s="88" t="str">
        <x:v>Giá vốn/Doanh thu</x:v>
      </x:c>
      <x:c r="B25" s="108" t="n">
        <x:f>IFERROR(ABS(B7)/B6,0)</x:f>
        <x:v>0.7370878590135989</x:v>
      </x:c>
      <x:c r="C25" s="108" t="n">
        <x:f>IFERROR(ABS(C7)/C6,0)</x:f>
        <x:v>0.7698184360234644</x:v>
      </x:c>
      <x:c r="D25" s="108" t="n">
        <x:f>IFERROR(ABS(D7)/D6,0)</x:f>
        <x:v>0.7909819139680416</x:v>
      </x:c>
      <x:c r="E25" s="108" t="n">
        <x:f>IFERROR(ABS(E7)/E6,0)</x:f>
        <x:v>0.8242901659629341</x:v>
      </x:c>
      <x:c r="F25" s="108" t="n">
        <x:f>IFERROR(ABS(F7)/F6,0)</x:f>
        <x:v>0.7902311955924699</x:v>
      </x:c>
      <x:c r="G25" s="108" t="n">
        <x:f>IFERROR(ABS(G7)/G6,0)</x:f>
        <x:v>0.7253576451436764</x:v>
      </x:c>
      <x:c r="H25" s="108" t="n">
        <x:f>IFERROR(ABS(H7)/H6,0)</x:f>
        <x:v>0.8814545892217676</x:v>
      </x:c>
      <x:c r="I25" s="108" t="n">
        <x:f>IFERROR(ABS(I7)/I6,0)</x:f>
        <x:v>0.8912357255632749</x:v>
      </x:c>
      <x:c r="J25" s="108" t="n">
        <x:f>IFERROR(ABS(J7)/J6,0)</x:f>
        <x:v>0.8667852411049187</x:v>
      </x:c>
      <x:c r="K25" s="88"/>
      <x:c r="L25" s="88"/>
      <x:c r="M25" s="88"/>
      <x:c r="N25" s="88"/>
      <x:c r="O25" s="88"/>
      <x:c r="P25" s="88"/>
      <x:c r="Q25" s="88"/>
      <x:c r="R25" s="88"/>
    </x:row>
    <x:row r="26">
      <x:c r="A26" s="88" t="str">
        <x:v>CP bán hàng/Doanh thu</x:v>
      </x:c>
      <x:c r="B26" s="108" t="n">
        <x:f>IFERROR(ABS(B12)/B6,0)</x:f>
        <x:v>0.014720635419480273</x:v>
      </x:c>
      <x:c r="C26" s="108" t="n">
        <x:f>IFERROR(ABS(C12)/C6,0)</x:f>
        <x:v>0.012883193834541153</x:v>
      </x:c>
      <x:c r="D26" s="108" t="n">
        <x:f>IFERROR(ABS(D12)/D6,0)</x:f>
        <x:v>0.012121291356937743</x:v>
      </x:c>
      <x:c r="E26" s="108" t="n">
        <x:f>IFERROR(ABS(E12)/E6,0)</x:f>
        <x:v>0.013719051704109086</x:v>
      </x:c>
      <x:c r="F26" s="108" t="n">
        <x:f>IFERROR(ABS(F12)/F6,0)</x:f>
        <x:v>0.012104062983738078</x:v>
      </x:c>
      <x:c r="G26" s="108" t="n">
        <x:f>IFERROR(ABS(G12)/G6,0)</x:f>
        <x:v>0.014164036440724562</x:v>
      </x:c>
      <x:c r="H26" s="108" t="n">
        <x:f>IFERROR(ABS(H12)/H6,0)</x:f>
        <x:v>0.01885173440185357</x:v>
      </x:c>
      <x:c r="I26" s="108" t="n">
        <x:f>IFERROR(ABS(I12)/I6,0)</x:f>
        <x:v>0.016488524924501712</x:v>
      </x:c>
      <x:c r="J26" s="108" t="n">
        <x:f>IFERROR(ABS(J12)/J6,0)</x:f>
        <x:v>0.0168327258535894</x:v>
      </x:c>
      <x:c r="K26" s="88"/>
      <x:c r="L26" s="88"/>
      <x:c r="M26" s="88"/>
      <x:c r="N26" s="88"/>
      <x:c r="O26" s="88"/>
      <x:c r="P26" s="88"/>
      <x:c r="Q26" s="88"/>
      <x:c r="R26" s="88"/>
    </x:row>
    <x:row r="27">
      <x:c r="A27" s="88" t="str">
        <x:v>CP QLDN/Doanh thu</x:v>
      </x:c>
      <x:c r="B27" s="108" t="n">
        <x:f>IFERROR(ABS(B13)/B6,0)</x:f>
        <x:v>0.01215597894554041</x:v>
      </x:c>
      <x:c r="C27" s="108" t="n">
        <x:f>IFERROR(ABS(C13)/C6,0)</x:f>
        <x:v>0.00886102740172641</x:v>
      </x:c>
      <x:c r="D27" s="108" t="n">
        <x:f>IFERROR(ABS(D13)/D6,0)</x:f>
        <x:v>0.007952151694430485</x:v>
      </x:c>
      <x:c r="E27" s="108" t="n">
        <x:f>IFERROR(ABS(E13)/E6,0)</x:f>
        <x:v>0.008938519929642988</x:v>
      </x:c>
      <x:c r="F27" s="108" t="n">
        <x:f>IFERROR(ABS(F13)/F6,0)</x:f>
        <x:v>0.00765991444597946</x:v>
      </x:c>
      <x:c r="G27" s="108" t="n">
        <x:f>IFERROR(ABS(G13)/G6,0)</x:f>
        <x:v>0.00884728659760947</x:v>
      </x:c>
      <x:c r="H27" s="108" t="n">
        <x:f>IFERROR(ABS(H13)/H6,0)</x:f>
        <x:v>0.007209145482470846</x:v>
      </x:c>
      <x:c r="I27" s="108" t="n">
        <x:f>IFERROR(ABS(I13)/I6,0)</x:f>
        <x:v>0.010989968057139865</x:v>
      </x:c>
      <x:c r="J27" s="108" t="n">
        <x:f>IFERROR(ABS(J13)/J6,0)</x:f>
        <x:v>0.011130451014730392</x:v>
      </x:c>
      <x:c r="K27" s="88"/>
      <x:c r="L27" s="88"/>
      <x:c r="M27" s="88"/>
      <x:c r="N27" s="88"/>
      <x:c r="O27" s="88"/>
      <x:c r="P27" s="88"/>
      <x:c r="Q27" s="88"/>
      <x:c r="R27" s="88"/>
    </x:row>
    <x:row r="28">
      <x:c r="A28" s="88" t="str">
        <x:v>CP tài chính/Doanh thu</x:v>
      </x:c>
      <x:c r="B28" s="108" t="n">
        <x:f>IFERROR(ABS(B10)/B6,0)</x:f>
        <x:v>0.011056325396498716</x:v>
      </x:c>
      <x:c r="C28" s="108" t="n">
        <x:f>IFERROR(ABS(C10)/C6,0)</x:f>
        <x:v>0.01203942056714128</x:v>
      </x:c>
      <x:c r="D28" s="108" t="n">
        <x:f>IFERROR(ABS(D10)/D6,0)</x:f>
        <x:v>0.013831822432869133</x:v>
      </x:c>
      <x:c r="E28" s="108" t="n">
        <x:f>IFERROR(ABS(E10)/E6,0)</x:f>
        <x:v>0.018562890336655816</x:v>
      </x:c>
      <x:c r="F28" s="108" t="n">
        <x:f>IFERROR(ABS(F10)/F6,0)</x:f>
        <x:v>0.03148532210367461</x:v>
      </x:c>
      <x:c r="G28" s="108" t="n">
        <x:f>IFERROR(ABS(G10)/G6,0)</x:f>
        <x:v>0.024930152561010405</x:v>
      </x:c>
      <x:c r="H28" s="108" t="n">
        <x:f>IFERROR(ABS(H10)/H6,0)</x:f>
        <x:v>0.04969066030819621</x:v>
      </x:c>
      <x:c r="I28" s="108" t="n">
        <x:f>IFERROR(ABS(I10)/I6,0)</x:f>
        <x:v>0.04364336074499321</x:v>
      </x:c>
      <x:c r="J28" s="108" t="n">
        <x:f>IFERROR(ABS(J10)/J6,0)</x:f>
        <x:v>0.02856675566351141</x:v>
      </x:c>
      <x:c r="K28" s="88"/>
      <x:c r="L28" s="88"/>
      <x:c r="M28" s="88"/>
      <x:c r="N28" s="88"/>
      <x:c r="O28" s="88"/>
      <x:c r="P28" s="88"/>
      <x:c r="Q28" s="88"/>
      <x:c r="R28" s="88"/>
    </x:row>
    <x:row r="29">
      <x:c r="A29" s="88" t="str">
        <x:v>CP lãi vay/Doanh thu</x:v>
      </x:c>
      <x:c r="B29" s="108" t="n">
        <x:f>IFERROR(ABS(B11)/B6,0)</x:f>
        <x:v>0.008411147843011536</x:v>
      </x:c>
      <x:c r="C29" s="108" t="n">
        <x:f>IFERROR(ABS(C11)/C6,0)</x:f>
        <x:v>0.010391950554669899</x:v>
      </x:c>
      <x:c r="D29" s="108" t="n">
        <x:f>IFERROR(ABS(D11)/D6,0)</x:f>
        <x:v>0.009668592887156529</x:v>
      </x:c>
      <x:c r="E29" s="108" t="n">
        <x:f>IFERROR(ABS(E11)/E6,0)</x:f>
        <x:v>0.014714681645833788</x:v>
      </x:c>
      <x:c r="F29" s="108" t="n">
        <x:f>IFERROR(ABS(F11)/F6,0)</x:f>
        <x:v>0.02431997869471862</x:v>
      </x:c>
      <x:c r="G29" s="108" t="n">
        <x:f>IFERROR(ABS(G11)/G6,0)</x:f>
        <x:v>0.016874823247680932</x:v>
      </x:c>
      <x:c r="H29" s="108" t="n">
        <x:f>IFERROR(ABS(H11)/H6,0)</x:f>
        <x:v>0.021806491186893193</x:v>
      </x:c>
      <x:c r="I29" s="108" t="n">
        <x:f>IFERROR(ABS(I11)/I6,0)</x:f>
        <x:v>0.030138618579114797</x:v>
      </x:c>
      <x:c r="J29" s="108" t="n">
        <x:f>IFERROR(ABS(J11)/J6,0)</x:f>
        <x:v>0.016472998364986353</x:v>
      </x:c>
      <x:c r="K29" s="88"/>
      <x:c r="L29" s="88"/>
      <x:c r="M29" s="88"/>
      <x:c r="N29" s="88"/>
      <x:c r="O29" s="88"/>
      <x:c r="P29" s="88"/>
      <x:c r="Q29" s="88"/>
      <x:c r="R29" s="88"/>
    </x:row>
    <x:row r="30">
      <x:c r="A30" s="88" t="str">
        <x:v>Biên LN hoạt động kinh doanh</x:v>
      </x:c>
      <x:c r="B30" s="108" t="n">
        <x:f>IFERROR(B14/B6,0)</x:f>
        <x:v>0.23088758566256082</x:v>
      </x:c>
      <x:c r="C30" s="108" t="n">
        <x:f>IFERROR(C14/C6,0)</x:f>
        <x:v>0.20042853717010795</x:v>
      </x:c>
      <x:c r="D30" s="108" t="n">
        <x:f>IFERROR(D14/D6,0)</x:f>
        <x:v>0.18038554020079353</x:v>
      </x:c>
      <x:c r="E30" s="108" t="n">
        <x:f>IFERROR(E14/E6,0)</x:f>
        <x:v>0.14186674173425287</x:v>
      </x:c>
      <x:c r="F30" s="108" t="n">
        <x:f>IFERROR(F14/F6,0)</x:f>
        <x:v>0.16969101793749342</x:v>
      </x:c>
      <x:c r="G30" s="108" t="n">
        <x:f>IFERROR(G14/G6,0)</x:f>
        <x:v>0.2472507477462388</x:v>
      </x:c>
      <x:c r="H30" s="108" t="n">
        <x:f>IFERROR(H14/H6,0)</x:f>
        <x:v>0.06926016943585099</x:v>
      </x:c>
      <x:c r="I30" s="108" t="n">
        <x:f>IFERROR(I14/I6,0)</x:f>
        <x:v>0.06431748733092381</x:v>
      </x:c>
      <x:c r="J30" s="108" t="n">
        <x:f>IFERROR(J14/J6,0)</x:f>
        <x:v>0.09554570948091144</x:v>
      </x:c>
      <x:c r="K30" s="88"/>
      <x:c r="L30" s="88"/>
      <x:c r="M30" s="88"/>
      <x:c r="N30" s="88"/>
      <x:c r="O30" s="88"/>
      <x:c r="P30" s="88"/>
      <x:c r="Q30" s="88"/>
      <x:c r="R30" s="88"/>
    </x:row>
    <x:row r="31">
      <x:c r="A31" s="88" t="str">
        <x:v>Biên LNTT</x:v>
      </x:c>
      <x:c r="B31" s="108" t="n">
        <x:f>IFERROR(B16/B6,0)</x:f>
        <x:v>0.23140256002951637</x:v>
      </x:c>
      <x:c r="C31" s="108" t="n">
        <x:f>IFERROR(C16/C6,0)</x:f>
        <x:v>0.20121382037789345</x:v>
      </x:c>
      <x:c r="D31" s="108" t="n">
        <x:f>IFERROR(D16/D6,0)</x:f>
        <x:v>0.1803672725670646</x:v>
      </x:c>
      <x:c r="E31" s="108" t="n">
        <x:f>IFERROR(E16/E6,0)</x:f>
        <x:v>0.14289850214088712</x:v>
      </x:c>
      <x:c r="F31" s="108" t="n">
        <x:f>IFERROR(F16/F6,0)</x:f>
        <x:v>0.1704086286389587</x:v>
      </x:c>
      <x:c r="G31" s="108" t="n">
        <x:f>IFERROR(G16/G6,0)</x:f>
        <x:v>0.24757370383803984</x:v>
      </x:c>
      <x:c r="H31" s="108" t="n">
        <x:f>IFERROR(H16/H6,0)</x:f>
        <x:v>0.07017177869597942</x:v>
      </x:c>
      <x:c r="I31" s="108" t="n">
        <x:f>IFERROR(I16/I6,0)</x:f>
        <x:v>0.06551098362101411</x:v>
      </x:c>
      <x:c r="J31" s="108" t="n">
        <x:f>IFERROR(J16/J6,0)</x:f>
        <x:v>0.09861718448820501</x:v>
      </x:c>
      <x:c r="K31" s="88"/>
      <x:c r="L31" s="88"/>
      <x:c r="M31" s="88"/>
      <x:c r="N31" s="88"/>
      <x:c r="O31" s="88"/>
      <x:c r="P31" s="88"/>
      <x:c r="Q31" s="88"/>
      <x:c r="R31" s="88"/>
    </x:row>
    <x:row r="32">
      <x:c r="A32" s="88" t="str">
        <x:v>Biên LNST</x:v>
      </x:c>
      <x:c r="B32" s="108" t="n">
        <x:f>IFERROR(B18/B6,0)</x:f>
        <x:v>0.1984844610841322</x:v>
      </x:c>
      <x:c r="C32" s="108" t="n">
        <x:f>IFERROR(C18/C6,0)</x:f>
        <x:v>0.17362362599809494</x:v>
      </x:c>
      <x:c r="D32" s="108" t="n">
        <x:f>IFERROR(D18/D6,0)</x:f>
        <x:v>0.1540310757522952</x:v>
      </x:c>
      <x:c r="E32" s="108" t="n">
        <x:f>IFERROR(E18/E6,0)</x:f>
        <x:v>0.1190459546524964</x:v>
      </x:c>
      <x:c r="F32" s="108" t="n">
        <x:f>IFERROR(F18/F6,0)</x:f>
        <x:v>0.14987111414415463</x:v>
      </x:c>
      <x:c r="G32" s="108" t="n">
        <x:f>IFERROR(G18/G6,0)</x:f>
        <x:v>0.2306320044943943</x:v>
      </x:c>
      <x:c r="H32" s="108" t="n">
        <x:f>IFERROR(H18/H6,0)</x:f>
        <x:v>0.059716240667956215</x:v>
      </x:c>
      <x:c r="I32" s="108" t="n">
        <x:f>IFERROR(I18/I6,0)</x:f>
        <x:v>0.05716869927567209</x:v>
      </x:c>
      <x:c r="J32" s="108" t="n">
        <x:f>IFERROR(J18/J6,0)</x:f>
        <x:v>0.08656519734851675</x:v>
      </x:c>
      <x:c r="K32" s="88"/>
      <x:c r="L32" s="88"/>
      <x:c r="M32" s="88"/>
      <x:c r="N32" s="88"/>
      <x:c r="O32" s="88"/>
      <x:c r="P32" s="88"/>
      <x:c r="Q32" s="88"/>
      <x:c r="R32" s="88"/>
    </x:row>
    <x:row r="33">
      <x:c r="A33" s="88" t="str">
        <x:v>Tăng trưởng LNST</x:v>
      </x:c>
      <x:c r="B33" s="109" t="str">
        <x:f>""</x:f>
      </x:c>
      <x:c r="C33" s="109" t="n">
        <x:f>IFERROR(C18/B18-1,0)</x:f>
        <x:v>0.2132178862280889</x:v>
      </x:c>
      <x:c r="D33" s="109" t="n">
        <x:f>IFERROR(D18/C18-1,0)</x:f>
        <x:v>0.07308890097769605</x:v>
      </x:c>
      <x:c r="E33" s="109" t="n">
        <x:f>IFERROR(E18/D18-1,0)</x:f>
        <x:v>-0.11886449122439835</x:v>
      </x:c>
      <x:c r="F33" s="109" t="n">
        <x:f>IFERROR(F18/E18-1,0)</x:f>
        <x:v>0.7822267673935275</x:v>
      </x:c>
      <x:c r="G33" s="109" t="n">
        <x:f>IFERROR(G18/F18-1,0)</x:f>
        <x:v>1.5559411409312491</x:v>
      </x:c>
      <x:c r="H33" s="109" t="n">
        <x:f>IFERROR(H18/G18-1,0)</x:f>
        <x:v>-0.7553824561606792</x:v>
      </x:c>
      <x:c r="I33" s="109" t="n">
        <x:f>IFERROR(I18/H18-1,0)</x:f>
        <x:v>-0.19468928038955857</x:v>
      </x:c>
      <x:c r="J33" s="109" t="n">
        <x:f>IFERROR(J18/I18-1,0)</x:f>
        <x:v>0.767548625887633</x:v>
      </x:c>
      <x:c r="K33" s="88"/>
      <x:c r="L33" s="88"/>
      <x:c r="M33" s="88"/>
      <x:c r="N33" s="88"/>
      <x:c r="O33" s="88"/>
      <x:c r="P33" s="88"/>
      <x:c r="Q33" s="88"/>
      <x:c r="R33" s="88"/>
    </x:row>
    <x:row r="34">
      <x:c r="A34" s="88" t="str">
        <x:v>EBIT xấp xỉ</x:v>
      </x:c>
      <x:c r="B34" s="110" t="n">
        <x:f>B16-(B11)</x:f>
        <x:v>7981.7699999999995</x:v>
      </x:c>
      <x:c r="C34" s="110" t="n">
        <x:f>C16-(C11)</x:f>
        <x:v>9768.08</x:v>
      </x:c>
      <x:c r="D34" s="110" t="n">
        <x:f>D16-(D11)</x:f>
        <x:v>10610.93</x:v>
      </x:c>
      <x:c r="E34" s="110" t="n">
        <x:f>E16-(E11)</x:f>
        <x:v>10033.369999999999</x:v>
      </x:c>
      <x:c r="F34" s="110" t="n">
        <x:f>F16-(F11)</x:f>
        <x:v>17548.649999999998</x:v>
      </x:c>
      <x:c r="G34" s="110" t="n">
        <x:f>G16-(G11)</x:f>
        <x:v>39582.6</x:v>
      </x:c>
      <x:c r="H34" s="110" t="n">
        <x:f>H16-(H11)</x:f>
        <x:v>13006.58</x:v>
      </x:c>
      <x:c r="I34" s="110" t="n">
        <x:f>I16-(I11)</x:f>
        <x:v>11377.81</x:v>
      </x:c>
      <x:c r="J34" s="110" t="n">
        <x:f>J16-(J11)</x:f>
        <x:v>15980.86</x:v>
      </x:c>
      <x:c r="K34" s="88"/>
      <x:c r="L34" s="88"/>
      <x:c r="M34" s="88"/>
      <x:c r="N34" s="88"/>
      <x:c r="O34" s="88"/>
      <x:c r="P34" s="88"/>
      <x:c r="Q34" s="88"/>
      <x:c r="R34" s="88"/>
    </x:row>
    <x:row r="35">
      <x:c r="A35" s="88" t="str">
        <x:v>Khả năng trả lãi xấp xỉ (EBIT/Interest)</x:v>
      </x:c>
      <x:c r="B35" s="88" t="n">
        <x:f>IFERROR(B34/ABS(B11),0)</x:f>
        <x:v>28.51141275227719</x:v>
      </x:c>
      <x:c r="C35" s="88" t="n">
        <x:f>IFERROR(C34/ABS(C11),0)</x:f>
        <x:v>20.362468991682476</x:v>
      </x:c>
      <x:c r="D35" s="88" t="n">
        <x:f>IFERROR(D34/ABS(D11),0)</x:f>
        <x:v>19.654966102322824</x:v>
      </x:c>
      <x:c r="E35" s="88" t="n">
        <x:f>IFERROR(E34/ABS(E11),0)</x:f>
        <x:v>10.711287378163998</x:v>
      </x:c>
      <x:c r="F35" s="88" t="n">
        <x:f>IFERROR(F34/ABS(F11),0)</x:f>
        <x:v>8.00693988173456</x:v>
      </x:c>
      <x:c r="G35" s="88" t="n">
        <x:f>IFERROR(G34/ABS(G11),0)</x:f>
        <x:v>15.671187970639236</x:v>
      </x:c>
      <x:c r="H35" s="88" t="n">
        <x:f>IFERROR(H34/ABS(H11),0)</x:f>
        <x:v>4.217930757157126</x:v>
      </x:c>
      <x:c r="I35" s="88" t="n">
        <x:f>IFERROR(I34/ABS(I11),0)</x:f>
        <x:v>3.1736558180012717</x:v>
      </x:c>
      <x:c r="J35" s="88" t="n">
        <x:f>IFERROR(J34/ABS(J11),0)</x:f>
        <x:v>6.986595900951315</x:v>
      </x:c>
      <x:c r="K35" s="88"/>
      <x:c r="L35" s="88"/>
      <x:c r="M35" s="88"/>
      <x:c r="N35" s="88"/>
      <x:c r="O35" s="88"/>
      <x:c r="P35" s="88"/>
      <x:c r="Q35" s="88"/>
      <x:c r="R35" s="88"/>
    </x:row>
    <x:row r="36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</x:row>
    <x:row r="37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</x:row>
    <x:row r="38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</x:row>
    <x:row r="39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</x:row>
    <x:row r="40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</x:row>
    <x:row r="4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</x:row>
    <x:row r="42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</x:row>
    <x:row r="43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</x:row>
    <x:row r="44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</x:row>
    <x:row r="45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</x:row>
    <x:row r="46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</x:row>
    <x:row r="47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</x:row>
    <x:row r="48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</x:row>
    <x:row r="49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</x:row>
    <x:row r="50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</x:row>
    <x:row r="5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</x:row>
    <x:row r="52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</x:row>
    <x:row r="53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</x:row>
    <x:row r="54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</x:row>
    <x:row r="55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</x:row>
    <x:row r="56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</x:row>
    <x:row r="57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</x:row>
    <x:row r="58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</x:row>
    <x:row r="59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</x:row>
    <x:row r="60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</x:row>
    <x:row r="6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</x:row>
    <x:row r="62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</x:row>
    <x:row r="63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</x:row>
    <x:row r="64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</x:row>
    <x:row r="65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</x:row>
    <x:row r="66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</x:row>
    <x:row r="67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</x:row>
    <x:row r="68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</x:row>
    <x:row r="69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</x:row>
    <x:row r="70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</x:row>
  </x:sheetData>
  <x:mergeCells>
    <x:mergeCell ref="A1:R1"/>
    <x:mergeCell ref="A2:J2"/>
    <x:mergeCell ref="A5:J5"/>
    <x:mergeCell ref="A22:J22"/>
  </x:mergeCells>
  <x:conditionalFormatting sqref="B24:J32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  <x:drawing xmlns:r="http://schemas.openxmlformats.org/officeDocument/2006/relationships" r:id="R14c802139f014515"/>
</x:worksheet>
</file>

<file path=xl/worksheets/sheet8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</x:cols>
  <x:sheetData>
    <x:row r="1" ht="28" customHeight="1">
      <x:c r="A1" s="86" t="str">
        <x:v>LIÊN KẾT BẢNG CĐKT VÀ KQKD</x:v>
      </x:c>
      <x:c r="B1" s="86"/>
      <x:c r="C1" s="86"/>
      <x:c r="D1" s="86"/>
      <x:c r="E1" s="86"/>
      <x:c r="F1" s="86"/>
      <x:c r="G1" s="86"/>
      <x:c r="H1" s="86"/>
      <x:c r="I1" s="86"/>
      <x:c r="J1" s="86"/>
      <x:c r="K1" s="86"/>
      <x:c r="L1" s="86"/>
      <x:c r="M1" s="86"/>
      <x:c r="N1" s="86"/>
      <x:c r="O1" s="88"/>
      <x:c r="P1" s="88"/>
      <x:c r="Q1" s="88"/>
      <x:c r="R1" s="88"/>
    </x:row>
    <x:row r="2">
      <x:c r="A2" s="87" t="str">
        <x:v>Các chỉ tiêu dùng bình quân đầu kỳ – cuối kỳ nên bắt đầu từ 2017. Công thức liên kết trực tiếp từ các sheet đáp án.</x:v>
      </x:c>
      <x:c r="B2" s="87"/>
      <x:c r="C2" s="87"/>
      <x:c r="D2" s="87"/>
      <x:c r="E2" s="87"/>
      <x:c r="F2" s="87"/>
      <x:c r="G2" s="87"/>
      <x:c r="H2" s="87"/>
      <x:c r="I2" s="87"/>
      <x:c r="J2" s="88"/>
      <x:c r="K2" s="88"/>
      <x:c r="L2" s="88"/>
      <x:c r="M2" s="88"/>
      <x:c r="N2" s="88"/>
      <x:c r="O2" s="88"/>
      <x:c r="P2" s="88"/>
      <x:c r="Q2" s="88"/>
      <x:c r="R2" s="88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  <x:c r="K3" s="88"/>
      <x:c r="L3" s="88"/>
      <x:c r="M3" s="88"/>
      <x:c r="N3" s="88"/>
      <x:c r="O3" s="88"/>
      <x:c r="P3" s="88"/>
      <x:c r="Q3" s="88"/>
      <x:c r="R3" s="88"/>
    </x:row>
    <x:row r="4">
      <x:c r="A4" s="89" t="str">
        <x:v>Chỉ tiêu</x:v>
      </x:c>
      <x:c r="B4" s="89" t="n">
        <x:v>2017</x:v>
      </x:c>
      <x:c r="C4" s="89" t="n">
        <x:v>2018</x:v>
      </x:c>
      <x:c r="D4" s="89" t="n">
        <x:v>2019</x:v>
      </x:c>
      <x:c r="E4" s="89" t="n">
        <x:v>2020</x:v>
      </x:c>
      <x:c r="F4" s="89" t="n">
        <x:v>2021</x:v>
      </x:c>
      <x:c r="G4" s="89" t="n">
        <x:v>2022</x:v>
      </x:c>
      <x:c r="H4" s="89" t="n">
        <x:v>2023</x:v>
      </x:c>
      <x:c r="I4" s="89" t="n">
        <x:v>2024</x:v>
      </x:c>
      <x:c r="J4" s="88"/>
      <x:c r="K4" s="88"/>
      <x:c r="L4" s="88"/>
      <x:c r="M4" s="88"/>
      <x:c r="N4" s="88"/>
      <x:c r="O4" s="88"/>
      <x:c r="P4" s="88"/>
      <x:c r="Q4" s="88"/>
      <x:c r="R4" s="88"/>
    </x:row>
    <x:row r="5">
      <x:c r="A5" s="88" t="str">
        <x:v>Vòng quay tổng tài sản</x:v>
      </x:c>
      <x:c r="B5" s="110" t="n">
        <x:f>IFERROR('06_KQKD_DAP_AN'!C6/AVERAGE('03_CDKT_DAP_AN'!B6,'03_CDKT_DAP_AN'!C6),0)</x:f>
        <x:v>1.0704317617198535</x:v>
      </x:c>
      <x:c r="C5" s="110" t="n">
        <x:f>IFERROR('06_KQKD_DAP_AN'!D6/AVERAGE('03_CDKT_DAP_AN'!C6,'03_CDKT_DAP_AN'!D6),0)</x:f>
        <x:v>0.8508724776885156</x:v>
      </x:c>
      <x:c r="D5" s="110" t="n">
        <x:f>IFERROR('06_KQKD_DAP_AN'!E6/AVERAGE('03_CDKT_DAP_AN'!D6,'03_CDKT_DAP_AN'!E6),0)</x:f>
        <x:v>0.7073169945795268</x:v>
      </x:c>
      <x:c r="E5" s="110" t="n">
        <x:f>IFERROR('06_KQKD_DAP_AN'!F6/AVERAGE('03_CDKT_DAP_AN'!E6,'03_CDKT_DAP_AN'!F6),0)</x:f>
        <x:v>0.7725961781229047</x:v>
      </x:c>
      <x:c r="F5" s="110" t="n">
        <x:f>IFERROR('06_KQKD_DAP_AN'!G6/AVERAGE('03_CDKT_DAP_AN'!F6,'03_CDKT_DAP_AN'!G6),0)</x:f>
        <x:v>0.9664621723766607</x:v>
      </x:c>
      <x:c r="G5" s="110" t="n">
        <x:f>IFERROR('06_KQKD_DAP_AN'!H6/AVERAGE('03_CDKT_DAP_AN'!G6,'03_CDKT_DAP_AN'!H6),0)</x:f>
        <x:v>0.811363473491297</x:v>
      </x:c>
      <x:c r="H5" s="110" t="n">
        <x:f>IFERROR('06_KQKD_DAP_AN'!I6/AVERAGE('03_CDKT_DAP_AN'!H6,'03_CDKT_DAP_AN'!I6),0)</x:f>
        <x:v>0.6643228961528922</x:v>
      </x:c>
      <x:c r="I5" s="110" t="n">
        <x:f>IFERROR('06_KQKD_DAP_AN'!J6/AVERAGE('03_CDKT_DAP_AN'!I6,'03_CDKT_DAP_AN'!J6),0)</x:f>
        <x:v>0.6736087289880983</x:v>
      </x:c>
      <x:c r="J5" s="88"/>
      <x:c r="K5" s="88"/>
      <x:c r="L5" s="88"/>
      <x:c r="M5" s="88"/>
      <x:c r="N5" s="88"/>
      <x:c r="O5" s="88"/>
      <x:c r="P5" s="88"/>
      <x:c r="Q5" s="88"/>
      <x:c r="R5" s="88"/>
    </x:row>
    <x:row r="6">
      <x:c r="A6" s="88" t="str">
        <x:v>Vòng quay hàng tồn kho</x:v>
      </x:c>
      <x:c r="B6" s="110" t="n">
        <x:f>IFERROR(ABS('06_KQKD_DAP_AN'!C7)/AVERAGE('03_CDKT_DAP_AN'!B12,'03_CDKT_DAP_AN'!C12),0)</x:f>
        <x:v>3.231136499507866</x:v>
      </x:c>
      <x:c r="C6" s="110" t="n">
        <x:f>IFERROR(ABS('06_KQKD_DAP_AN'!D7)/AVERAGE('03_CDKT_DAP_AN'!C12,'03_CDKT_DAP_AN'!D12),0)</x:f>
        <x:v>3.4152190630919175</x:v>
      </x:c>
      <x:c r="D6" s="110" t="n">
        <x:f>IFERROR(ABS('06_KQKD_DAP_AN'!E7)/AVERAGE('03_CDKT_DAP_AN'!D12,'03_CDKT_DAP_AN'!E12),0)</x:f>
        <x:v>3.130177235940163</x:v>
      </x:c>
      <x:c r="E6" s="110" t="n">
        <x:f>IFERROR(ABS('06_KQKD_DAP_AN'!F7)/AVERAGE('03_CDKT_DAP_AN'!E12,'03_CDKT_DAP_AN'!F12),0)</x:f>
        <x:v>3.116692057592835</x:v>
      </x:c>
      <x:c r="F6" s="110" t="n">
        <x:f>IFERROR(ABS('06_KQKD_DAP_AN'!G7)/AVERAGE('03_CDKT_DAP_AN'!F12,'03_CDKT_DAP_AN'!G12),0)</x:f>
        <x:v>3.1736130161787317</x:v>
      </x:c>
      <x:c r="G6" s="110" t="n">
        <x:f>IFERROR(ABS('06_KQKD_DAP_AN'!H7)/AVERAGE('03_CDKT_DAP_AN'!G12,'03_CDKT_DAP_AN'!H12),0)</x:f>
        <x:v>3.2533735461777784</x:v>
      </x:c>
      <x:c r="H6" s="110" t="n">
        <x:f>IFERROR(ABS('06_KQKD_DAP_AN'!I7)/AVERAGE('03_CDKT_DAP_AN'!H12,'03_CDKT_DAP_AN'!I12),0)</x:f>
        <x:v>3.0731000237696313</x:v>
      </x:c>
      <x:c r="I6" s="110" t="n">
        <x:f>IFERROR(ABS('06_KQKD_DAP_AN'!J7)/AVERAGE('03_CDKT_DAP_AN'!I12,'03_CDKT_DAP_AN'!J12),0)</x:f>
        <x:v>2.986698919830845</x:v>
      </x:c>
      <x:c r="J6" s="88"/>
      <x:c r="K6" s="88"/>
      <x:c r="L6" s="88"/>
      <x:c r="M6" s="88"/>
      <x:c r="N6" s="88"/>
      <x:c r="O6" s="88"/>
      <x:c r="P6" s="88"/>
      <x:c r="Q6" s="88"/>
      <x:c r="R6" s="88"/>
    </x:row>
    <x:row r="7">
      <x:c r="A7" s="88" t="str">
        <x:v>Vòng quay phải thu</x:v>
      </x:c>
      <x:c r="B7" s="110" t="n">
        <x:f>IFERROR('06_KQKD_DAP_AN'!C6/AVERAGE('03_CDKT_DAP_AN'!B11,'03_CDKT_DAP_AN'!C11),0)</x:f>
        <x:v>10.31517331918103</x:v>
      </x:c>
      <x:c r="C7" s="110" t="n">
        <x:f>IFERROR('06_KQKD_DAP_AN'!D6/AVERAGE('03_CDKT_DAP_AN'!C11,'03_CDKT_DAP_AN'!D11),0)</x:f>
        <x:v>11.435219185516655</x:v>
      </x:c>
      <x:c r="D7" s="110" t="n">
        <x:f>IFERROR('06_KQKD_DAP_AN'!E6/AVERAGE('03_CDKT_DAP_AN'!D11,'03_CDKT_DAP_AN'!E11),0)</x:f>
        <x:v>18.80129893911112</x:v>
      </x:c>
      <x:c r="E7" s="110" t="n">
        <x:f>IFERROR('06_KQKD_DAP_AN'!F6/AVERAGE('03_CDKT_DAP_AN'!E11,'03_CDKT_DAP_AN'!F11),0)</x:f>
        <x:v>18.607625908639</x:v>
      </x:c>
      <x:c r="F7" s="110" t="n">
        <x:f>IFERROR('06_KQKD_DAP_AN'!G6/AVERAGE('03_CDKT_DAP_AN'!F11,'03_CDKT_DAP_AN'!G11),0)</x:f>
        <x:v>21.712437452266443</x:v>
      </x:c>
      <x:c r="G7" s="110" t="n">
        <x:f>IFERROR('06_KQKD_DAP_AN'!H6/AVERAGE('03_CDKT_DAP_AN'!G11,'03_CDKT_DAP_AN'!H11),0)</x:f>
        <x:v>16.109921933519594</x:v>
      </x:c>
      <x:c r="H7" s="110" t="n">
        <x:f>IFERROR('06_KQKD_DAP_AN'!I6/AVERAGE('03_CDKT_DAP_AN'!H11,'03_CDKT_DAP_AN'!I11),0)</x:f>
        <x:v>11.551636051645518</x:v>
      </x:c>
      <x:c r="I7" s="110" t="n">
        <x:f>IFERROR('06_KQKD_DAP_AN'!J6/AVERAGE('03_CDKT_DAP_AN'!I11,'03_CDKT_DAP_AN'!J11),0)</x:f>
        <x:v>15.134121419470581</x:v>
      </x:c>
      <x:c r="J7" s="88"/>
      <x:c r="K7" s="88"/>
      <x:c r="L7" s="88"/>
      <x:c r="M7" s="88"/>
      <x:c r="N7" s="88"/>
      <x:c r="O7" s="88"/>
      <x:c r="P7" s="88"/>
      <x:c r="Q7" s="88"/>
      <x:c r="R7" s="88"/>
    </x:row>
    <x:row r="8">
      <x:c r="A8" s="88" t="str">
        <x:v>ROA</x:v>
      </x:c>
      <x:c r="B8" s="108" t="n">
        <x:f>IFERROR('06_KQKD_DAP_AN'!C18/AVERAGE('03_CDKT_DAP_AN'!B6,'03_CDKT_DAP_AN'!C6),0)</x:f>
        <x:v>0.18585224385332977</x:v>
      </x:c>
      <x:c r="C8" s="108" t="n">
        <x:f>IFERROR('06_KQKD_DAP_AN'!D18/AVERAGE('03_CDKT_DAP_AN'!C6,'03_CDKT_DAP_AN'!D6),0)</x:f>
        <x:v>0.13106080306638285</x:v>
      </x:c>
      <x:c r="D8" s="108" t="n">
        <x:f>IFERROR('06_KQKD_DAP_AN'!E18/AVERAGE('03_CDKT_DAP_AN'!D6,'03_CDKT_DAP_AN'!E6),0)</x:f>
        <x:v>0.08420322686165438</x:v>
      </x:c>
      <x:c r="E8" s="108" t="n">
        <x:f>IFERROR('06_KQKD_DAP_AN'!F18/AVERAGE('03_CDKT_DAP_AN'!E6,'03_CDKT_DAP_AN'!F6),0)</x:f>
        <x:v>0.11578984999879548</x:v>
      </x:c>
      <x:c r="F8" s="108" t="n">
        <x:f>IFERROR('06_KQKD_DAP_AN'!G18/AVERAGE('03_CDKT_DAP_AN'!F6,'03_CDKT_DAP_AN'!G6),0)</x:f>
        <x:v>0.2228971080832361</x:v>
      </x:c>
      <x:c r="G8" s="108" t="n">
        <x:f>IFERROR('06_KQKD_DAP_AN'!H18/AVERAGE('03_CDKT_DAP_AN'!G6,'03_CDKT_DAP_AN'!H6),0)</x:f>
        <x:v>0.04845157645219521</x:v>
      </x:c>
      <x:c r="H8" s="108" t="n">
        <x:f>IFERROR('06_KQKD_DAP_AN'!I18/AVERAGE('03_CDKT_DAP_AN'!H6,'03_CDKT_DAP_AN'!I6),0)</x:f>
        <x:v>0.03797847587210823</x:v>
      </x:c>
      <x:c r="I8" s="108" t="n">
        <x:f>IFERROR('06_KQKD_DAP_AN'!J18/AVERAGE('03_CDKT_DAP_AN'!I6,'03_CDKT_DAP_AN'!J6),0)</x:f>
        <x:v>0.05831107256053827</x:v>
      </x:c>
      <x:c r="J8" s="88"/>
      <x:c r="K8" s="88"/>
      <x:c r="L8" s="88"/>
      <x:c r="M8" s="88"/>
      <x:c r="N8" s="88"/>
      <x:c r="O8" s="88"/>
      <x:c r="P8" s="88"/>
      <x:c r="Q8" s="88"/>
      <x:c r="R8" s="88"/>
    </x:row>
    <x:row r="9">
      <x:c r="A9" s="88" t="str">
        <x:v>ROE</x:v>
      </x:c>
      <x:c r="B9" s="108" t="n">
        <x:f>IFERROR('06_KQKD_DAP_AN'!C18/AVERAGE('03_CDKT_DAP_AN'!B20,'03_CDKT_DAP_AN'!C20),0)</x:f>
        <x:v>0.3067977547014384</x:v>
      </x:c>
      <x:c r="C9" s="108" t="n">
        <x:f>IFERROR('06_KQKD_DAP_AN'!D18/AVERAGE('03_CDKT_DAP_AN'!C20,'03_CDKT_DAP_AN'!D20),0)</x:f>
        <x:v>0.2355652581541109</x:v>
      </x:c>
      <x:c r="D9" s="108" t="n">
        <x:f>IFERROR('06_KQKD_DAP_AN'!E18/AVERAGE('03_CDKT_DAP_AN'!D20,'03_CDKT_DAP_AN'!E20),0)</x:f>
        <x:v>0.17143502192465773</x:v>
      </x:c>
      <x:c r="E9" s="108" t="n">
        <x:f>IFERROR('06_KQKD_DAP_AN'!F18/AVERAGE('03_CDKT_DAP_AN'!E20,'03_CDKT_DAP_AN'!F20),0)</x:f>
        <x:v>0.25243641900771757</x:v>
      </x:c>
      <x:c r="F9" s="108" t="n">
        <x:f>IFERROR('06_KQKD_DAP_AN'!G18/AVERAGE('03_CDKT_DAP_AN'!F20,'03_CDKT_DAP_AN'!G20),0)</x:f>
        <x:v>0.4602780445548085</x:v>
      </x:c>
      <x:c r="G9" s="108" t="n">
        <x:f>IFERROR('06_KQKD_DAP_AN'!H18/AVERAGE('03_CDKT_DAP_AN'!G20,'03_CDKT_DAP_AN'!H20),0)</x:f>
        <x:v>0.09036619076836083</x:v>
      </x:c>
      <x:c r="H9" s="108" t="n">
        <x:f>IFERROR('06_KQKD_DAP_AN'!I18/AVERAGE('03_CDKT_DAP_AN'!H20,'03_CDKT_DAP_AN'!I20),0)</x:f>
        <x:v>0.06836302464104434</x:v>
      </x:c>
      <x:c r="I9" s="108" t="n">
        <x:f>IFERROR('06_KQKD_DAP_AN'!J18/AVERAGE('03_CDKT_DAP_AN'!I20,'03_CDKT_DAP_AN'!J20),0)</x:f>
        <x:v>0.11053711199193246</x:v>
      </x:c>
      <x:c r="J9" s="88"/>
      <x:c r="K9" s="88"/>
      <x:c r="L9" s="88"/>
      <x:c r="M9" s="88"/>
      <x:c r="N9" s="88"/>
      <x:c r="O9" s="88"/>
      <x:c r="P9" s="88"/>
      <x:c r="Q9" s="88"/>
      <x:c r="R9" s="88"/>
    </x:row>
    <x:row r="10">
      <x:c r="A10" s="88" t="str">
        <x:v>NWC/Doanh thu</x:v>
      </x:c>
      <x:c r="B10" s="108" t="n">
        <x:f>IFERROR('03_CDKT_DAP_AN'!C23/'06_KQKD_DAP_AN'!C6,0)</x:f>
        <x:v>0.3151604718111489</x:v>
      </x:c>
      <x:c r="C10" s="108" t="n">
        <x:f>IFERROR('03_CDKT_DAP_AN'!D23/'06_KQKD_DAP_AN'!D6,0)</x:f>
        <x:v>0.04786442406986399</x:v>
      </x:c>
      <x:c r="D10" s="108" t="n">
        <x:f>IFERROR('03_CDKT_DAP_AN'!E23/'06_KQKD_DAP_AN'!E6,0)</x:f>
        <x:v>0.054238739744249684</x:v>
      </x:c>
      <x:c r="E10" s="108" t="n">
        <x:f>IFERROR('03_CDKT_DAP_AN'!F23/'06_KQKD_DAP_AN'!F6,0)</x:f>
        <x:v>0.052952945288703215</x:v>
      </x:c>
      <x:c r="F10" s="108" t="n">
        <x:f>IFERROR('03_CDKT_DAP_AN'!G23/'06_KQKD_DAP_AN'!G6,0)</x:f>
        <x:v>0.13826542648142406</x:v>
      </x:c>
      <x:c r="G10" s="108" t="n">
        <x:f>IFERROR('03_CDKT_DAP_AN'!H23/'06_KQKD_DAP_AN'!H6,0)</x:f>
        <x:v>0.12820460780258613</x:v>
      </x:c>
      <x:c r="H10" s="108" t="n">
        <x:f>IFERROR('03_CDKT_DAP_AN'!I23/'06_KQKD_DAP_AN'!I6,0)</x:f>
        <x:v>0.0941796102209418</x:v>
      </x:c>
      <x:c r="I10" s="108" t="n">
        <x:f>IFERROR('03_CDKT_DAP_AN'!J23/'06_KQKD_DAP_AN'!J6,0)</x:f>
        <x:v>0.0824531412635804</x:v>
      </x:c>
      <x:c r="J10" s="88"/>
      <x:c r="K10" s="88"/>
      <x:c r="L10" s="88"/>
      <x:c r="M10" s="88"/>
      <x:c r="N10" s="88"/>
      <x:c r="O10" s="88"/>
      <x:c r="P10" s="88"/>
      <x:c r="Q10" s="88"/>
      <x:c r="R10" s="88"/>
    </x:row>
    <x:row r="11">
      <x:c r="A11" s="88" t="str">
        <x:v>Net debt/Doanh thu</x:v>
      </x:c>
      <x:c r="B11" s="108" t="n">
        <x:f>IFERROR('03_CDKT_DAP_AN'!C32/'06_KQKD_DAP_AN'!C6,0)</x:f>
        <x:v>-0.026457870151634397</x:v>
      </x:c>
      <x:c r="C11" s="108" t="n">
        <x:f>IFERROR('03_CDKT_DAP_AN'!D32/'06_KQKD_DAP_AN'!D6,0)</x:f>
        <x:v>0.32354379199540945</x:v>
      </x:c>
      <x:c r="D11" s="108" t="n">
        <x:f>IFERROR('03_CDKT_DAP_AN'!E32/'06_KQKD_DAP_AN'!E6,0)</x:f>
        <x:v>0.4832137074585375</x:v>
      </x:c>
      <x:c r="E11" s="108" t="n">
        <x:f>IFERROR('03_CDKT_DAP_AN'!F32/'06_KQKD_DAP_AN'!F6,0)</x:f>
        <x:v>0.3586237010158847</x:v>
      </x:c>
      <x:c r="F11" s="108" t="n">
        <x:f>IFERROR('03_CDKT_DAP_AN'!G32/'06_KQKD_DAP_AN'!G6,0)</x:f>
        <x:v>0.11026899489904415</x:v>
      </x:c>
      <x:c r="G11" s="108" t="n">
        <x:f>IFERROR('03_CDKT_DAP_AN'!H32/'06_KQKD_DAP_AN'!H6,0)</x:f>
        <x:v>0.16482285779425915</x:v>
      </x:c>
      <x:c r="H11" s="108" t="n">
        <x:f>IFERROR('03_CDKT_DAP_AN'!I32/'06_KQKD_DAP_AN'!I6,0)</x:f>
        <x:v>0.26020102220178837</x:v>
      </x:c>
      <x:c r="I11" s="108" t="n">
        <x:f>IFERROR('03_CDKT_DAP_AN'!J32/'06_KQKD_DAP_AN'!J6,0)</x:f>
        <x:v>0.4112254853278357</x:v>
      </x:c>
      <x:c r="J11" s="88"/>
      <x:c r="K11" s="88"/>
      <x:c r="L11" s="88"/>
      <x:c r="M11" s="88"/>
      <x:c r="N11" s="88"/>
      <x:c r="O11" s="88"/>
      <x:c r="P11" s="88"/>
      <x:c r="Q11" s="88"/>
      <x:c r="R11" s="88"/>
    </x:row>
    <x:row r="12">
      <x:c r="A12" s="88" t="str">
        <x:v>Chi phí lãi vay/Tổng nợ vay bình quân</x:v>
      </x:c>
      <x:c r="B12" s="108" t="n">
        <x:f>IFERROR(ABS('06_KQKD_DAP_AN'!C11)/AVERAGE('03_CDKT_DAP_AN'!B31,'03_CDKT_DAP_AN'!C31),0)</x:f>
        <x:v>0.04935191596049048</x:v>
      </x:c>
      <x:c r="C12" s="108" t="n">
        <x:f>IFERROR(ABS('06_KQKD_DAP_AN'!D11)/AVERAGE('03_CDKT_DAP_AN'!C31,'03_CDKT_DAP_AN'!D31),0)</x:f>
        <x:v>0.02895799545831609</x:v>
      </x:c>
      <x:c r="D12" s="108" t="n">
        <x:f>IFERROR(ABS('06_KQKD_DAP_AN'!E11)/AVERAGE('03_CDKT_DAP_AN'!D31,'03_CDKT_DAP_AN'!E31),0)</x:f>
        <x:v>0.030719120472466638</x:v>
      </x:c>
      <x:c r="E12" s="108" t="n">
        <x:f>IFERROR(ABS('06_KQKD_DAP_AN'!F11)/AVERAGE('03_CDKT_DAP_AN'!E31,'03_CDKT_DAP_AN'!F31),0)</x:f>
        <x:v>0.04826347778779621</x:v>
      </x:c>
      <x:c r="F12" s="108" t="n">
        <x:f>IFERROR(ABS('06_KQKD_DAP_AN'!G11)/AVERAGE('03_CDKT_DAP_AN'!F31,'03_CDKT_DAP_AN'!G31),0)</x:f>
        <x:v>0.045365472672853464</x:v>
      </x:c>
      <x:c r="G12" s="108" t="n">
        <x:f>IFERROR(ABS('06_KQKD_DAP_AN'!H11)/AVERAGE('03_CDKT_DAP_AN'!G31,'03_CDKT_DAP_AN'!H31),0)</x:f>
        <x:v>0.053575928812142584</x:v>
      </x:c>
      <x:c r="H12" s="108" t="n">
        <x:f>IFERROR(ABS('06_KQKD_DAP_AN'!I11)/AVERAGE('03_CDKT_DAP_AN'!H31,'03_CDKT_DAP_AN'!I31),0)</x:f>
        <x:v>0.058160960638643386</x:v>
      </x:c>
      <x:c r="I12" s="108" t="n">
        <x:f>IFERROR(ABS('06_KQKD_DAP_AN'!J11)/AVERAGE('03_CDKT_DAP_AN'!I31,'03_CDKT_DAP_AN'!J31),0)</x:f>
        <x:v>0.03083856435707972</x:v>
      </x:c>
      <x:c r="J12" s="88"/>
      <x:c r="K12" s="88"/>
      <x:c r="L12" s="88"/>
      <x:c r="M12" s="88"/>
      <x:c r="N12" s="88"/>
      <x:c r="O12" s="88"/>
      <x:c r="P12" s="88"/>
      <x:c r="Q12" s="88"/>
      <x:c r="R12" s="88"/>
    </x:row>
    <x:row r="13">
      <x:c r="A13" s="88"/>
      <x:c r="B13" s="88"/>
      <x:c r="C13" s="88"/>
      <x:c r="D13" s="88"/>
      <x:c r="E13" s="88"/>
      <x:c r="F13" s="88"/>
      <x:c r="G13" s="88"/>
      <x:c r="H13" s="88"/>
      <x:c r="I13" s="88"/>
      <x:c r="J13" s="88"/>
      <x:c r="K13" s="88"/>
      <x:c r="L13" s="88"/>
      <x:c r="M13" s="88"/>
      <x:c r="N13" s="88"/>
      <x:c r="O13" s="88"/>
      <x:c r="P13" s="88"/>
      <x:c r="Q13" s="88"/>
      <x:c r="R13" s="88"/>
    </x:row>
    <x:row r="14">
      <x:c r="A14" s="88"/>
      <x:c r="B14" s="88"/>
      <x:c r="C14" s="88"/>
      <x:c r="D14" s="88"/>
      <x:c r="E14" s="88"/>
      <x:c r="F14" s="88"/>
      <x:c r="G14" s="88"/>
      <x:c r="H14" s="88"/>
      <x:c r="I14" s="88"/>
      <x:c r="J14" s="88"/>
      <x:c r="K14" s="88"/>
      <x:c r="L14" s="88"/>
      <x:c r="M14" s="88"/>
      <x:c r="N14" s="88"/>
      <x:c r="O14" s="88"/>
      <x:c r="P14" s="88"/>
      <x:c r="Q14" s="88"/>
      <x:c r="R14" s="88"/>
    </x:row>
    <x:row r="15">
      <x:c r="A15" s="88"/>
      <x:c r="B15" s="88"/>
      <x:c r="C15" s="88"/>
      <x:c r="D15" s="88"/>
      <x:c r="E15" s="88"/>
      <x:c r="F15" s="88"/>
      <x:c r="G15" s="88"/>
      <x:c r="H15" s="88"/>
      <x:c r="I15" s="88"/>
      <x:c r="J15" s="88"/>
      <x:c r="K15" s="88"/>
      <x:c r="L15" s="88"/>
      <x:c r="M15" s="88"/>
      <x:c r="N15" s="88"/>
      <x:c r="O15" s="88"/>
      <x:c r="P15" s="88"/>
      <x:c r="Q15" s="88"/>
      <x:c r="R15" s="88"/>
    </x:row>
    <x:row r="16">
      <x:c r="A16" s="88"/>
      <x:c r="B16" s="88"/>
      <x:c r="C16" s="88"/>
      <x:c r="D16" s="88"/>
      <x:c r="E16" s="88"/>
      <x:c r="F16" s="88"/>
      <x:c r="G16" s="88"/>
      <x:c r="H16" s="88"/>
      <x:c r="I16" s="88"/>
      <x:c r="J16" s="88"/>
      <x:c r="K16" s="88"/>
      <x:c r="L16" s="88"/>
      <x:c r="M16" s="88"/>
      <x:c r="N16" s="88"/>
      <x:c r="O16" s="88"/>
      <x:c r="P16" s="88"/>
      <x:c r="Q16" s="88"/>
      <x:c r="R16" s="88"/>
    </x:row>
    <x:row r="17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  <x:c r="K17" s="88"/>
      <x:c r="L17" s="88"/>
      <x:c r="M17" s="88"/>
      <x:c r="N17" s="88"/>
      <x:c r="O17" s="88"/>
      <x:c r="P17" s="88"/>
      <x:c r="Q17" s="88"/>
      <x:c r="R17" s="88"/>
    </x:row>
    <x:row r="18">
      <x:c r="A18" s="88"/>
      <x:c r="B18" s="88"/>
      <x:c r="C18" s="88"/>
      <x:c r="D18" s="88"/>
      <x:c r="E18" s="88"/>
      <x:c r="F18" s="88"/>
      <x:c r="G18" s="88"/>
      <x:c r="H18" s="88"/>
      <x:c r="I18" s="88"/>
      <x:c r="J18" s="88"/>
      <x:c r="K18" s="88"/>
      <x:c r="L18" s="88"/>
      <x:c r="M18" s="88"/>
      <x:c r="N18" s="88"/>
      <x:c r="O18" s="88"/>
      <x:c r="P18" s="88"/>
      <x:c r="Q18" s="88"/>
      <x:c r="R18" s="88"/>
    </x:row>
    <x:row r="19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  <x:c r="M19" s="88"/>
      <x:c r="N19" s="88"/>
      <x:c r="O19" s="88"/>
      <x:c r="P19" s="88"/>
      <x:c r="Q19" s="88"/>
      <x:c r="R19" s="88"/>
    </x:row>
    <x:row r="20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</x:row>
    <x:row r="2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</x:row>
    <x:row r="22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</x:row>
    <x:row r="23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</x:row>
    <x:row r="24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</x:row>
    <x:row r="25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</x:row>
    <x:row r="26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</x:row>
    <x:row r="27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</x:row>
    <x:row r="28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</x:row>
    <x:row r="29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</x:row>
    <x:row r="30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</x:row>
    <x:row r="3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</x:row>
    <x:row r="32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</x:row>
    <x:row r="33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</x:row>
    <x:row r="34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</x:row>
    <x:row r="35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</x:row>
    <x:row r="36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</x:row>
    <x:row r="37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</x:row>
    <x:row r="38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</x:row>
    <x:row r="39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</x:row>
    <x:row r="40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</x:row>
    <x:row r="4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</x:row>
    <x:row r="42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</x:row>
    <x:row r="43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</x:row>
    <x:row r="44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</x:row>
    <x:row r="45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</x:row>
    <x:row r="46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</x:row>
    <x:row r="47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</x:row>
    <x:row r="48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</x:row>
    <x:row r="49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</x:row>
    <x:row r="50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</x:row>
    <x:row r="5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</x:row>
    <x:row r="52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</x:row>
    <x:row r="53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</x:row>
    <x:row r="54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</x:row>
    <x:row r="55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</x:row>
    <x:row r="56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</x:row>
    <x:row r="57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</x:row>
    <x:row r="58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</x:row>
    <x:row r="59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</x:row>
    <x:row r="60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</x:row>
    <x:row r="6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</x:row>
    <x:row r="62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</x:row>
    <x:row r="63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</x:row>
    <x:row r="64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</x:row>
    <x:row r="65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</x:row>
    <x:row r="66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</x:row>
    <x:row r="67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</x:row>
    <x:row r="68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</x:row>
    <x:row r="69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</x:row>
    <x:row r="70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</x:row>
  </x:sheetData>
  <x:mergeCells>
    <x:mergeCell ref="A1:N1"/>
    <x:mergeCell ref="A2:I2"/>
  </x:mergeCells>
  <x:pageMargins left="0.7" right="0.7" top="0.75" bottom="0.75" header="0.3" footer="0.3"/>
  <x:drawing xmlns:r="http://schemas.openxmlformats.org/officeDocument/2006/relationships" r:id="R3644711e4585498d"/>
</x:worksheet>
</file>

<file path=xl/worksheets/sheet9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28" customHeight="1">
      <x:c r="A1" s="86" t="str">
        <x:v>DASHBOARD PHÂN TÍCH HPG 2016–2024</x:v>
      </x:c>
      <x:c r="B1" s="86"/>
      <x:c r="C1" s="86"/>
      <x:c r="D1" s="86"/>
      <x:c r="E1" s="86"/>
      <x:c r="F1" s="86"/>
      <x:c r="G1" s="86"/>
      <x:c r="H1" s="86"/>
      <x:c r="I1" s="86"/>
      <x:c r="J1" s="86"/>
      <x:c r="K1" s="86"/>
      <x:c r="L1" s="86"/>
      <x:c r="M1" s="86"/>
      <x:c r="N1" s="86"/>
      <x:c r="O1" s="86"/>
      <x:c r="P1" s="86"/>
      <x:c r="Q1" s="88"/>
      <x:c r="R1" s="88"/>
    </x:row>
    <x:row r="2">
      <x:c r="A2" s="87" t="str">
        <x:v>Dashboard lấy dữ liệu từ các sheet đáp án; dùng để nhận diện điểm ngoặt trước khi viết nhận xét.</x:v>
      </x:c>
      <x:c r="B2" s="87"/>
      <x:c r="C2" s="87"/>
      <x:c r="D2" s="87"/>
      <x:c r="E2" s="87"/>
      <x:c r="F2" s="87"/>
      <x:c r="G2" s="87"/>
      <x:c r="H2" s="87"/>
      <x:c r="I2" s="87"/>
      <x:c r="J2" s="87"/>
      <x:c r="K2" s="87"/>
      <x:c r="L2" s="87"/>
      <x:c r="M2" s="87"/>
      <x:c r="N2" s="87"/>
      <x:c r="O2" s="87"/>
      <x:c r="P2" s="87"/>
      <x:c r="Q2" s="88"/>
      <x:c r="R2" s="88"/>
    </x:row>
    <x:row r="3">
      <x:c r="A3" s="88"/>
      <x:c r="B3" s="88"/>
      <x:c r="C3" s="88"/>
      <x:c r="D3" s="88"/>
      <x:c r="E3" s="88"/>
      <x:c r="F3" s="88"/>
      <x:c r="G3" s="88"/>
      <x:c r="H3" s="88"/>
      <x:c r="I3" s="88"/>
      <x:c r="J3" s="88"/>
      <x:c r="K3" s="88"/>
      <x:c r="L3" s="88"/>
      <x:c r="M3" s="88"/>
      <x:c r="N3" s="88"/>
      <x:c r="O3" s="88"/>
      <x:c r="P3" s="88"/>
      <x:c r="Q3" s="88"/>
      <x:c r="R3" s="88"/>
    </x:row>
    <x:row r="4">
      <x:c r="A4" s="89" t="str">
        <x:v>Năm</x:v>
      </x:c>
      <x:c r="B4" s="89" t="n">
        <x:v>2016</x:v>
      </x:c>
      <x:c r="C4" s="89" t="n">
        <x:v>2017</x:v>
      </x:c>
      <x:c r="D4" s="89" t="n">
        <x:v>2018</x:v>
      </x:c>
      <x:c r="E4" s="89" t="n">
        <x:v>2019</x:v>
      </x:c>
      <x:c r="F4" s="89" t="n">
        <x:v>2020</x:v>
      </x:c>
      <x:c r="G4" s="89" t="n">
        <x:v>2021</x:v>
      </x:c>
      <x:c r="H4" s="89" t="n">
        <x:v>2022</x:v>
      </x:c>
      <x:c r="I4" s="89" t="n">
        <x:v>2023</x:v>
      </x:c>
      <x:c r="J4" s="89" t="n">
        <x:v>2024</x:v>
      </x:c>
      <x:c r="K4" s="88"/>
      <x:c r="L4" s="88"/>
      <x:c r="M4" s="88"/>
      <x:c r="N4" s="88"/>
      <x:c r="O4" s="88"/>
      <x:c r="P4" s="88"/>
      <x:c r="Q4" s="88"/>
      <x:c r="R4" s="88"/>
    </x:row>
    <x:row r="5">
      <x:c r="A5" s="88"/>
      <x:c r="B5" s="88"/>
      <x:c r="C5" s="88"/>
      <x:c r="D5" s="88"/>
      <x:c r="E5" s="88"/>
      <x:c r="F5" s="88"/>
      <x:c r="G5" s="88"/>
      <x:c r="H5" s="88"/>
      <x:c r="I5" s="88"/>
      <x:c r="J5" s="88"/>
      <x:c r="K5" s="88"/>
      <x:c r="L5" s="88"/>
      <x:c r="M5" s="88"/>
      <x:c r="N5" s="88"/>
      <x:c r="O5" s="88"/>
      <x:c r="P5" s="88"/>
      <x:c r="Q5" s="88"/>
      <x:c r="R5" s="88"/>
    </x:row>
    <x:row r="6">
      <x:c r="A6" s="89" t="str">
        <x:v>Năm</x:v>
      </x:c>
      <x:c r="B6" s="89" t="str">
        <x:v>Tổng tài sản</x:v>
      </x:c>
      <x:c r="C6" s="89" t="str">
        <x:v>Nợ phải trả</x:v>
      </x:c>
      <x:c r="D6" s="89" t="str">
        <x:v>VCSH</x:v>
      </x:c>
      <x:c r="E6" s="89" t="str">
        <x:v>NWC</x:v>
      </x:c>
      <x:c r="F6" s="89" t="str">
        <x:v>Net debt</x:v>
      </x:c>
      <x:c r="G6" s="89" t="str">
        <x:v>XDCB</x:v>
      </x:c>
      <x:c r="H6" s="89" t="str">
        <x:v>Doanh thu</x:v>
      </x:c>
      <x:c r="I6" s="89" t="str">
        <x:v>Lãi gộp</x:v>
      </x:c>
      <x:c r="J6" s="89" t="str">
        <x:v>LNST</x:v>
      </x:c>
      <x:c r="K6" s="89" t="str">
        <x:v>Gross margin</x:v>
      </x:c>
      <x:c r="L6" s="89" t="str">
        <x:v>Operating margin</x:v>
      </x:c>
      <x:c r="M6" s="89" t="str">
        <x:v>Net margin</x:v>
      </x:c>
      <x:c r="N6" s="88"/>
      <x:c r="O6" s="88"/>
      <x:c r="P6" s="88"/>
      <x:c r="Q6" s="88"/>
      <x:c r="R6" s="88"/>
    </x:row>
    <x:row r="7">
      <x:c r="A7" s="88" t="n">
        <x:v>2016</x:v>
      </x:c>
      <x:c r="B7" s="116" t="n">
        <x:f>'03_CDKT_DAP_AN'!B6</x:f>
        <x:v>33226.55</x:v>
      </x:c>
      <x:c r="C7" s="116" t="n">
        <x:f>'03_CDKT_DAP_AN'!B14</x:f>
        <x:v>13376.29</x:v>
      </x:c>
      <x:c r="D7" s="116" t="n">
        <x:f>'03_CDKT_DAP_AN'!B20</x:f>
        <x:v>19850.26</x:v>
      </x:c>
      <x:c r="E7" s="116" t="n">
        <x:f>'03_CDKT_DAP_AN'!B23</x:f>
        <x:v>6197.77</x:v>
      </x:c>
      <x:c r="F7" s="116" t="n">
        <x:f>'03_CDKT_DAP_AN'!B32</x:f>
        <x:v>1208.21</x:v>
      </x:c>
      <x:c r="G7" s="116" t="n">
        <x:f>'03_CDKT_DAP_AN'!B13</x:f>
        <x:v>1154.98</x:v>
      </x:c>
      <x:c r="H7" s="116" t="n">
        <x:f>'06_KQKD_DAP_AN'!B6</x:f>
        <x:v>33283.21</x:v>
      </x:c>
      <x:c r="I7" s="116" t="n">
        <x:f>'06_KQKD_DAP_AN'!B8</x:f>
        <x:v>8750.56</x:v>
      </x:c>
      <x:c r="J7" s="116" t="n">
        <x:f>'06_KQKD_DAP_AN'!B18</x:f>
        <x:v>6606.2</x:v>
      </x:c>
      <x:c r="K7" s="120" t="n">
        <x:f>'06_KQKD_DAP_AN'!B24</x:f>
        <x:v>0.26291214098640125</x:v>
      </x:c>
      <x:c r="L7" s="120" t="n">
        <x:f>'06_KQKD_DAP_AN'!B30</x:f>
        <x:v>0.23088758566256082</x:v>
      </x:c>
      <x:c r="M7" s="120" t="n">
        <x:f>'06_KQKD_DAP_AN'!B32</x:f>
        <x:v>0.1984844610841322</x:v>
      </x:c>
      <x:c r="N7" s="88"/>
      <x:c r="O7" s="88"/>
      <x:c r="P7" s="88"/>
      <x:c r="Q7" s="88"/>
      <x:c r="R7" s="88"/>
    </x:row>
    <x:row r="8">
      <x:c r="A8" s="88" t="n">
        <x:v>2017</x:v>
      </x:c>
      <x:c r="B8" s="116" t="n">
        <x:f>'03_CDKT_DAP_AN'!C6</x:f>
        <x:v>53022.18</x:v>
      </x:c>
      <x:c r="C8" s="116" t="n">
        <x:f>'03_CDKT_DAP_AN'!C14</x:f>
        <x:v>20624.6</x:v>
      </x:c>
      <x:c r="D8" s="116" t="n">
        <x:f>'03_CDKT_DAP_AN'!C20</x:f>
        <x:v>32397.58</x:v>
      </x:c>
      <x:c r="E8" s="116" t="n">
        <x:f>'03_CDKT_DAP_AN'!C23</x:f>
        <x:v>14548.339999999997</x:v>
      </x:c>
      <x:c r="F8" s="116" t="n">
        <x:f>'03_CDKT_DAP_AN'!C32</x:f>
        <x:v>-1221.3400000000001</x:v>
      </x:c>
      <x:c r="G8" s="116" t="n">
        <x:f>'03_CDKT_DAP_AN'!C13</x:f>
        <x:v>5468.75</x:v>
      </x:c>
      <x:c r="H8" s="116" t="n">
        <x:f>'06_KQKD_DAP_AN'!C6</x:f>
        <x:v>46161.69</x:v>
      </x:c>
      <x:c r="I8" s="116" t="n">
        <x:f>'06_KQKD_DAP_AN'!C8</x:f>
        <x:v>10625.57</x:v>
      </x:c>
      <x:c r="J8" s="116" t="n">
        <x:f>'06_KQKD_DAP_AN'!C18</x:f>
        <x:v>8014.76</x:v>
      </x:c>
      <x:c r="K8" s="120" t="n">
        <x:f>'06_KQKD_DAP_AN'!C24</x:f>
        <x:v>0.2301815639765355</x:v>
      </x:c>
      <x:c r="L8" s="120" t="n">
        <x:f>'06_KQKD_DAP_AN'!C30</x:f>
        <x:v>0.20042853717010795</x:v>
      </x:c>
      <x:c r="M8" s="120" t="n">
        <x:f>'06_KQKD_DAP_AN'!C32</x:f>
        <x:v>0.17362362599809494</x:v>
      </x:c>
      <x:c r="N8" s="88"/>
      <x:c r="O8" s="88"/>
      <x:c r="P8" s="88"/>
      <x:c r="Q8" s="88"/>
      <x:c r="R8" s="88"/>
    </x:row>
    <x:row r="9">
      <x:c r="A9" s="88" t="n">
        <x:v>2018</x:v>
      </x:c>
      <x:c r="B9" s="116" t="n">
        <x:f>'03_CDKT_DAP_AN'!D6</x:f>
        <x:v>78223.01</x:v>
      </x:c>
      <x:c r="C9" s="116" t="n">
        <x:f>'03_CDKT_DAP_AN'!D14</x:f>
        <x:v>37600.06</x:v>
      </x:c>
      <x:c r="D9" s="116" t="n">
        <x:f>'03_CDKT_DAP_AN'!D20</x:f>
        <x:v>40622.95</x:v>
      </x:c>
      <x:c r="E9" s="116" t="n">
        <x:f>'03_CDKT_DAP_AN'!D23</x:f>
        <x:v>2672.579999999998</x:v>
      </x:c>
      <x:c r="F9" s="116" t="n">
        <x:f>'03_CDKT_DAP_AN'!D32</x:f>
        <x:v>18065.54</x:v>
      </x:c>
      <x:c r="G9" s="116" t="n">
        <x:f>'03_CDKT_DAP_AN'!D13</x:f>
        <x:v>38107.32</x:v>
      </x:c>
      <x:c r="H9" s="116" t="n">
        <x:f>'06_KQKD_DAP_AN'!D6</x:f>
        <x:v>55836.46</x:v>
      </x:c>
      <x:c r="I9" s="116" t="n">
        <x:f>'06_KQKD_DAP_AN'!D8</x:f>
        <x:v>11670.83</x:v>
      </x:c>
      <x:c r="J9" s="116" t="n">
        <x:f>'06_KQKD_DAP_AN'!D18</x:f>
        <x:v>8600.55</x:v>
      </x:c>
      <x:c r="K9" s="120" t="n">
        <x:f>'06_KQKD_DAP_AN'!D24</x:f>
        <x:v>0.20901808603195834</x:v>
      </x:c>
      <x:c r="L9" s="120" t="n">
        <x:f>'06_KQKD_DAP_AN'!D30</x:f>
        <x:v>0.18038554020079353</x:v>
      </x:c>
      <x:c r="M9" s="120" t="n">
        <x:f>'06_KQKD_DAP_AN'!D32</x:f>
        <x:v>0.1540310757522952</x:v>
      </x:c>
      <x:c r="N9" s="88"/>
      <x:c r="O9" s="88"/>
      <x:c r="P9" s="88"/>
      <x:c r="Q9" s="88"/>
      <x:c r="R9" s="88"/>
    </x:row>
    <x:row r="10">
      <x:c r="A10" s="88" t="n">
        <x:v>2019</x:v>
      </x:c>
      <x:c r="B10" s="116" t="n">
        <x:f>'03_CDKT_DAP_AN'!E6</x:f>
        <x:v>101776.03</x:v>
      </x:c>
      <x:c r="C10" s="116" t="n">
        <x:f>'03_CDKT_DAP_AN'!E14</x:f>
        <x:v>53989.39</x:v>
      </x:c>
      <x:c r="D10" s="116" t="n">
        <x:f>'03_CDKT_DAP_AN'!E20</x:f>
        <x:v>47786.64</x:v>
      </x:c>
      <x:c r="E10" s="116" t="n">
        <x:f>'03_CDKT_DAP_AN'!E23</x:f>
        <x:v>3452.739999999998</x:v>
      </x:c>
      <x:c r="F10" s="116" t="n">
        <x:f>'03_CDKT_DAP_AN'!E32</x:f>
        <x:v>30760.51</x:v>
      </x:c>
      <x:c r="G10" s="116" t="n">
        <x:f>'03_CDKT_DAP_AN'!E13</x:f>
        <x:v>37435.32</x:v>
      </x:c>
      <x:c r="H10" s="116" t="n">
        <x:f>'06_KQKD_DAP_AN'!E6</x:f>
        <x:v>63658.19</x:v>
      </x:c>
      <x:c r="I10" s="116" t="n">
        <x:f>'06_KQKD_DAP_AN'!E8</x:f>
        <x:v>11185.37</x:v>
      </x:c>
      <x:c r="J10" s="116" t="n">
        <x:f>'06_KQKD_DAP_AN'!E18</x:f>
        <x:v>7578.25</x:v>
      </x:c>
      <x:c r="K10" s="120" t="n">
        <x:f>'06_KQKD_DAP_AN'!E24</x:f>
        <x:v>0.17570983403706578</x:v>
      </x:c>
      <x:c r="L10" s="120" t="n">
        <x:f>'06_KQKD_DAP_AN'!E30</x:f>
        <x:v>0.14186674173425287</x:v>
      </x:c>
      <x:c r="M10" s="120" t="n">
        <x:f>'06_KQKD_DAP_AN'!E32</x:f>
        <x:v>0.1190459546524964</x:v>
      </x:c>
      <x:c r="N10" s="88"/>
      <x:c r="O10" s="88"/>
      <x:c r="P10" s="88"/>
      <x:c r="Q10" s="88"/>
      <x:c r="R10" s="88"/>
    </x:row>
    <x:row r="11">
      <x:c r="A11" s="88" t="n">
        <x:v>2020</x:v>
      </x:c>
      <x:c r="B11" s="116" t="n">
        <x:f>'03_CDKT_DAP_AN'!F6</x:f>
        <x:v>131511.43</x:v>
      </x:c>
      <x:c r="C11" s="116" t="n">
        <x:f>'03_CDKT_DAP_AN'!F14</x:f>
        <x:v>72291.65</x:v>
      </x:c>
      <x:c r="D11" s="116" t="n">
        <x:f>'03_CDKT_DAP_AN'!F20</x:f>
        <x:v>59219.79</x:v>
      </x:c>
      <x:c r="E11" s="116" t="n">
        <x:f>'03_CDKT_DAP_AN'!F23</x:f>
        <x:v>4772.040000000001</x:v>
      </x:c>
      <x:c r="F11" s="116" t="n">
        <x:f>'03_CDKT_DAP_AN'!F32</x:f>
        <x:v>32318.630000000005</x:v>
      </x:c>
      <x:c r="G11" s="116" t="n">
        <x:f>'03_CDKT_DAP_AN'!F13</x:f>
        <x:v>6247.21</x:v>
      </x:c>
      <x:c r="H11" s="116" t="n">
        <x:f>'06_KQKD_DAP_AN'!F6</x:f>
        <x:v>90118.5</x:v>
      </x:c>
      <x:c r="I11" s="116" t="n">
        <x:f>'06_KQKD_DAP_AN'!F8</x:f>
        <x:v>18904.05</x:v>
      </x:c>
      <x:c r="J11" s="116" t="n">
        <x:f>'06_KQKD_DAP_AN'!F18</x:f>
        <x:v>13506.16</x:v>
      </x:c>
      <x:c r="K11" s="120" t="n">
        <x:f>'06_KQKD_DAP_AN'!F24</x:f>
        <x:v>0.20976880440753007</x:v>
      </x:c>
      <x:c r="L11" s="120" t="n">
        <x:f>'06_KQKD_DAP_AN'!F30</x:f>
        <x:v>0.16969101793749342</x:v>
      </x:c>
      <x:c r="M11" s="120" t="n">
        <x:f>'06_KQKD_DAP_AN'!F32</x:f>
        <x:v>0.14987111414415463</x:v>
      </x:c>
      <x:c r="N11" s="88"/>
      <x:c r="O11" s="88"/>
      <x:c r="P11" s="88"/>
      <x:c r="Q11" s="88"/>
      <x:c r="R11" s="88"/>
    </x:row>
    <x:row r="12">
      <x:c r="A12" s="88" t="n">
        <x:v>2021</x:v>
      </x:c>
      <x:c r="B12" s="116" t="n">
        <x:f>'03_CDKT_DAP_AN'!G6</x:f>
        <x:v>178236.42</x:v>
      </x:c>
      <x:c r="C12" s="116" t="n">
        <x:f>'03_CDKT_DAP_AN'!G14</x:f>
        <x:v>87455.8</x:v>
      </x:c>
      <x:c r="D12" s="116" t="n">
        <x:f>'03_CDKT_DAP_AN'!G20</x:f>
        <x:v>90780.63</x:v>
      </x:c>
      <x:c r="E12" s="116" t="n">
        <x:f>'03_CDKT_DAP_AN'!G23</x:f>
        <x:v>20695.539999999994</x:v>
      </x:c>
      <x:c r="F12" s="116" t="n">
        <x:f>'03_CDKT_DAP_AN'!G32</x:f>
        <x:v>16505.04</x:v>
      </x:c>
      <x:c r="G12" s="116" t="n">
        <x:f>'03_CDKT_DAP_AN'!G13</x:f>
        <x:v>9698.7</x:v>
      </x:c>
      <x:c r="H12" s="116" t="n">
        <x:f>'06_KQKD_DAP_AN'!G6</x:f>
        <x:v>149679.79</x:v>
      </x:c>
      <x:c r="I12" s="116" t="n">
        <x:f>'06_KQKD_DAP_AN'!G8</x:f>
        <x:v>41108.41</x:v>
      </x:c>
      <x:c r="J12" s="116" t="n">
        <x:f>'06_KQKD_DAP_AN'!G18</x:f>
        <x:v>34520.95</x:v>
      </x:c>
      <x:c r="K12" s="120" t="n">
        <x:f>'06_KQKD_DAP_AN'!G24</x:f>
        <x:v>0.27464235485632366</x:v>
      </x:c>
      <x:c r="L12" s="120" t="n">
        <x:f>'06_KQKD_DAP_AN'!G30</x:f>
        <x:v>0.2472507477462388</x:v>
      </x:c>
      <x:c r="M12" s="120" t="n">
        <x:f>'06_KQKD_DAP_AN'!G32</x:f>
        <x:v>0.2306320044943943</x:v>
      </x:c>
      <x:c r="N12" s="88"/>
      <x:c r="O12" s="88"/>
      <x:c r="P12" s="88"/>
      <x:c r="Q12" s="88"/>
      <x:c r="R12" s="88"/>
    </x:row>
    <x:row r="13">
      <x:c r="A13" s="88" t="n">
        <x:v>2022</x:v>
      </x:c>
      <x:c r="B13" s="116" t="n">
        <x:f>'03_CDKT_DAP_AN'!H6</x:f>
        <x:v>170335.52</x:v>
      </x:c>
      <x:c r="C13" s="116" t="n">
        <x:f>'03_CDKT_DAP_AN'!H14</x:f>
        <x:v>74222.58</x:v>
      </x:c>
      <x:c r="D13" s="116" t="n">
        <x:f>'03_CDKT_DAP_AN'!H20</x:f>
        <x:v>96112.94</x:v>
      </x:c>
      <x:c r="E13" s="116" t="n">
        <x:f>'03_CDKT_DAP_AN'!H23</x:f>
        <x:v>18129.320000000007</x:v>
      </x:c>
      <x:c r="F13" s="116" t="n">
        <x:f>'03_CDKT_DAP_AN'!H32</x:f>
        <x:v>23307.479999999996</x:v>
      </x:c>
      <x:c r="G13" s="116" t="n">
        <x:f>'03_CDKT_DAP_AN'!H13</x:f>
        <x:v>13363.27</x:v>
      </x:c>
      <x:c r="H13" s="116" t="n">
        <x:f>'06_KQKD_DAP_AN'!H6</x:f>
        <x:v>141409.27</x:v>
      </x:c>
      <x:c r="I13" s="116" t="n">
        <x:f>'06_KQKD_DAP_AN'!H8</x:f>
        <x:v>16763.43</x:v>
      </x:c>
      <x:c r="J13" s="116" t="n">
        <x:f>'06_KQKD_DAP_AN'!H18</x:f>
        <x:v>8444.43</x:v>
      </x:c>
      <x:c r="K13" s="120" t="n">
        <x:f>'06_KQKD_DAP_AN'!H24</x:f>
        <x:v>0.11854548149495434</x:v>
      </x:c>
      <x:c r="L13" s="120" t="n">
        <x:f>'06_KQKD_DAP_AN'!H30</x:f>
        <x:v>0.06926016943585099</x:v>
      </x:c>
      <x:c r="M13" s="120" t="n">
        <x:f>'06_KQKD_DAP_AN'!H32</x:f>
        <x:v>0.059716240667956215</x:v>
      </x:c>
      <x:c r="N13" s="88"/>
      <x:c r="O13" s="88"/>
      <x:c r="P13" s="88"/>
      <x:c r="Q13" s="88"/>
      <x:c r="R13" s="88"/>
    </x:row>
    <x:row r="14">
      <x:c r="A14" s="88" t="n">
        <x:v>2023</x:v>
      </x:c>
      <x:c r="B14" s="116" t="n">
        <x:f>'03_CDKT_DAP_AN'!I6</x:f>
        <x:v>187782.59</x:v>
      </x:c>
      <x:c r="C14" s="116" t="n">
        <x:f>'03_CDKT_DAP_AN'!I14</x:f>
        <x:v>84946.17</x:v>
      </x:c>
      <x:c r="D14" s="116" t="n">
        <x:f>'03_CDKT_DAP_AN'!I20</x:f>
        <x:v>102836.42</x:v>
      </x:c>
      <x:c r="E14" s="116" t="n">
        <x:f>'03_CDKT_DAP_AN'!I23</x:f>
        <x:v>11202.949999999997</x:v>
      </x:c>
      <x:c r="F14" s="116" t="n">
        <x:f>'03_CDKT_DAP_AN'!I32</x:f>
        <x:v>30951.7</x:v>
      </x:c>
      <x:c r="G14" s="116" t="n">
        <x:f>'03_CDKT_DAP_AN'!I13</x:f>
        <x:v>26098.93</x:v>
      </x:c>
      <x:c r="H14" s="116" t="n">
        <x:f>'06_KQKD_DAP_AN'!I6</x:f>
        <x:v>118953.03</x:v>
      </x:c>
      <x:c r="I14" s="116" t="n">
        <x:f>'06_KQKD_DAP_AN'!I8</x:f>
        <x:v>12937.84</x:v>
      </x:c>
      <x:c r="J14" s="116" t="n">
        <x:f>'06_KQKD_DAP_AN'!I18</x:f>
        <x:v>6800.39</x:v>
      </x:c>
      <x:c r="K14" s="120" t="n">
        <x:f>'06_KQKD_DAP_AN'!I24</x:f>
        <x:v>0.10876427443672515</x:v>
      </x:c>
      <x:c r="L14" s="120" t="n">
        <x:f>'06_KQKD_DAP_AN'!I30</x:f>
        <x:v>0.06431748733092381</x:v>
      </x:c>
      <x:c r="M14" s="120" t="n">
        <x:f>'06_KQKD_DAP_AN'!I32</x:f>
        <x:v>0.05716869927567209</x:v>
      </x:c>
      <x:c r="N14" s="88"/>
      <x:c r="O14" s="88"/>
      <x:c r="P14" s="88"/>
      <x:c r="Q14" s="88"/>
      <x:c r="R14" s="88"/>
    </x:row>
    <x:row r="15">
      <x:c r="A15" s="88" t="n">
        <x:v>2024</x:v>
      </x:c>
      <x:c r="B15" s="116" t="n">
        <x:f>'03_CDKT_DAP_AN'!J6</x:f>
        <x:v>224489.71</x:v>
      </x:c>
      <x:c r="C15" s="116" t="n">
        <x:f>'03_CDKT_DAP_AN'!J14</x:f>
        <x:v>109842.25</x:v>
      </x:c>
      <x:c r="D15" s="116" t="n">
        <x:f>'03_CDKT_DAP_AN'!J20</x:f>
        <x:v>114647.46</x:v>
      </x:c>
      <x:c r="E15" s="116" t="n">
        <x:f>'03_CDKT_DAP_AN'!J23</x:f>
        <x:v>11449.039999999994</x:v>
      </x:c>
      <x:c r="F15" s="116" t="n">
        <x:f>'03_CDKT_DAP_AN'!J32</x:f>
        <x:v>57100.76000000001</x:v>
      </x:c>
      <x:c r="G15" s="116" t="n">
        <x:f>'03_CDKT_DAP_AN'!J13</x:f>
        <x:v>63750.72</x:v>
      </x:c>
      <x:c r="H15" s="116" t="n">
        <x:f>'06_KQKD_DAP_AN'!J6</x:f>
        <x:v>138855.11</x:v>
      </x:c>
      <x:c r="I15" s="116" t="n">
        <x:f>'06_KQKD_DAP_AN'!J8</x:f>
        <x:v>18497.55</x:v>
      </x:c>
      <x:c r="J15" s="116" t="n">
        <x:f>'06_KQKD_DAP_AN'!J18</x:f>
        <x:v>12020.02</x:v>
      </x:c>
      <x:c r="K15" s="120" t="n">
        <x:f>'06_KQKD_DAP_AN'!J24</x:f>
        <x:v>0.13321475889508136</x:v>
      </x:c>
      <x:c r="L15" s="120" t="n">
        <x:f>'06_KQKD_DAP_AN'!J30</x:f>
        <x:v>0.09554570948091144</x:v>
      </x:c>
      <x:c r="M15" s="120" t="n">
        <x:f>'06_KQKD_DAP_AN'!J32</x:f>
        <x:v>0.08656519734851675</x:v>
      </x:c>
      <x:c r="N15" s="88"/>
      <x:c r="O15" s="88"/>
      <x:c r="P15" s="88"/>
      <x:c r="Q15" s="88"/>
      <x:c r="R15" s="88"/>
    </x:row>
    <x:row r="16">
      <x:c r="A16" s="88"/>
      <x:c r="B16" s="88"/>
      <x:c r="C16" s="88"/>
      <x:c r="D16" s="88"/>
      <x:c r="E16" s="88"/>
      <x:c r="F16" s="88"/>
      <x:c r="G16" s="88"/>
      <x:c r="H16" s="88"/>
      <x:c r="I16" s="88"/>
      <x:c r="J16" s="88"/>
      <x:c r="K16" s="88"/>
      <x:c r="L16" s="88"/>
      <x:c r="M16" s="88"/>
      <x:c r="N16" s="88"/>
      <x:c r="O16" s="88"/>
      <x:c r="P16" s="88"/>
      <x:c r="Q16" s="88"/>
      <x:c r="R16" s="88"/>
    </x:row>
    <x:row r="17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  <x:c r="K17" s="88"/>
      <x:c r="L17" s="88"/>
      <x:c r="M17" s="88"/>
      <x:c r="N17" s="88"/>
      <x:c r="O17" s="88"/>
      <x:c r="P17" s="88"/>
      <x:c r="Q17" s="88"/>
      <x:c r="R17" s="88"/>
    </x:row>
    <x:row r="18">
      <x:c r="A18" s="88"/>
      <x:c r="B18" s="88"/>
      <x:c r="C18" s="88"/>
      <x:c r="D18" s="88"/>
      <x:c r="E18" s="88"/>
      <x:c r="F18" s="88"/>
      <x:c r="G18" s="88"/>
      <x:c r="H18" s="88"/>
      <x:c r="I18" s="88"/>
      <x:c r="J18" s="88"/>
      <x:c r="K18" s="88"/>
      <x:c r="L18" s="88"/>
      <x:c r="M18" s="88"/>
      <x:c r="N18" s="88"/>
      <x:c r="O18" s="88"/>
      <x:c r="P18" s="88"/>
      <x:c r="Q18" s="88"/>
      <x:c r="R18" s="88"/>
    </x:row>
    <x:row r="19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  <x:c r="M19" s="88"/>
      <x:c r="N19" s="88"/>
      <x:c r="O19" s="88"/>
      <x:c r="P19" s="88"/>
      <x:c r="Q19" s="88"/>
      <x:c r="R19" s="88"/>
    </x:row>
    <x:row r="20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  <x:c r="K20" s="88"/>
      <x:c r="L20" s="88"/>
      <x:c r="M20" s="88"/>
      <x:c r="N20" s="88"/>
      <x:c r="O20" s="88"/>
      <x:c r="P20" s="88"/>
      <x:c r="Q20" s="88"/>
      <x:c r="R20" s="88"/>
    </x:row>
    <x:row r="2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  <x:c r="L21" s="88"/>
      <x:c r="M21" s="88"/>
      <x:c r="N21" s="88"/>
      <x:c r="O21" s="88"/>
      <x:c r="P21" s="88"/>
      <x:c r="Q21" s="88"/>
      <x:c r="R21" s="88"/>
    </x:row>
    <x:row r="22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88"/>
      <x:c r="L22" s="88"/>
      <x:c r="M22" s="88"/>
      <x:c r="N22" s="88"/>
      <x:c r="O22" s="88"/>
      <x:c r="P22" s="88"/>
      <x:c r="Q22" s="88"/>
      <x:c r="R22" s="88"/>
    </x:row>
    <x:row r="23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88"/>
      <x:c r="L23" s="88"/>
      <x:c r="M23" s="88"/>
      <x:c r="N23" s="88"/>
      <x:c r="O23" s="88"/>
      <x:c r="P23" s="88"/>
      <x:c r="Q23" s="88"/>
      <x:c r="R23" s="88"/>
    </x:row>
    <x:row r="24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88"/>
      <x:c r="L24" s="88"/>
      <x:c r="M24" s="88"/>
      <x:c r="N24" s="88"/>
      <x:c r="O24" s="88"/>
      <x:c r="P24" s="88"/>
      <x:c r="Q24" s="88"/>
      <x:c r="R24" s="88"/>
    </x:row>
    <x:row r="25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88"/>
      <x:c r="L25" s="88"/>
      <x:c r="M25" s="88"/>
      <x:c r="N25" s="88"/>
      <x:c r="O25" s="88"/>
      <x:c r="P25" s="88"/>
      <x:c r="Q25" s="88"/>
      <x:c r="R25" s="88"/>
    </x:row>
    <x:row r="26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88"/>
      <x:c r="L26" s="88"/>
      <x:c r="M26" s="88"/>
      <x:c r="N26" s="88"/>
      <x:c r="O26" s="88"/>
      <x:c r="P26" s="88"/>
      <x:c r="Q26" s="88"/>
      <x:c r="R26" s="88"/>
    </x:row>
    <x:row r="27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88"/>
      <x:c r="L27" s="88"/>
      <x:c r="M27" s="88"/>
      <x:c r="N27" s="88"/>
      <x:c r="O27" s="88"/>
      <x:c r="P27" s="88"/>
      <x:c r="Q27" s="88"/>
      <x:c r="R27" s="88"/>
    </x:row>
    <x:row r="28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  <x:c r="M28" s="88"/>
      <x:c r="N28" s="88"/>
      <x:c r="O28" s="88"/>
      <x:c r="P28" s="88"/>
      <x:c r="Q28" s="88"/>
      <x:c r="R28" s="88"/>
    </x:row>
    <x:row r="29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88"/>
      <x:c r="L29" s="88"/>
      <x:c r="M29" s="88"/>
      <x:c r="N29" s="88"/>
      <x:c r="O29" s="88"/>
      <x:c r="P29" s="88"/>
      <x:c r="Q29" s="88"/>
      <x:c r="R29" s="88"/>
    </x:row>
    <x:row r="30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88"/>
      <x:c r="L30" s="88"/>
      <x:c r="M30" s="88"/>
      <x:c r="N30" s="88"/>
      <x:c r="O30" s="88"/>
      <x:c r="P30" s="88"/>
      <x:c r="Q30" s="88"/>
      <x:c r="R30" s="88"/>
    </x:row>
    <x:row r="3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88"/>
      <x:c r="L31" s="88"/>
      <x:c r="M31" s="88"/>
      <x:c r="N31" s="88"/>
      <x:c r="O31" s="88"/>
      <x:c r="P31" s="88"/>
      <x:c r="Q31" s="88"/>
      <x:c r="R31" s="88"/>
    </x:row>
    <x:row r="32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88"/>
      <x:c r="L32" s="88"/>
      <x:c r="M32" s="88"/>
      <x:c r="N32" s="88"/>
      <x:c r="O32" s="88"/>
      <x:c r="P32" s="88"/>
      <x:c r="Q32" s="88"/>
      <x:c r="R32" s="88"/>
    </x:row>
    <x:row r="33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88"/>
      <x:c r="L33" s="88"/>
      <x:c r="M33" s="88"/>
      <x:c r="N33" s="88"/>
      <x:c r="O33" s="88"/>
      <x:c r="P33" s="88"/>
      <x:c r="Q33" s="88"/>
      <x:c r="R33" s="88"/>
    </x:row>
    <x:row r="34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88"/>
      <x:c r="L34" s="88"/>
      <x:c r="M34" s="88"/>
      <x:c r="N34" s="88"/>
      <x:c r="O34" s="88"/>
      <x:c r="P34" s="88"/>
      <x:c r="Q34" s="88"/>
      <x:c r="R34" s="88"/>
    </x:row>
    <x:row r="35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88"/>
      <x:c r="L35" s="88"/>
      <x:c r="M35" s="88"/>
      <x:c r="N35" s="88"/>
      <x:c r="O35" s="88"/>
      <x:c r="P35" s="88"/>
      <x:c r="Q35" s="88"/>
      <x:c r="R35" s="88"/>
    </x:row>
    <x:row r="36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88"/>
      <x:c r="L36" s="88"/>
      <x:c r="M36" s="88"/>
      <x:c r="N36" s="88"/>
      <x:c r="O36" s="88"/>
      <x:c r="P36" s="88"/>
      <x:c r="Q36" s="88"/>
      <x:c r="R36" s="88"/>
    </x:row>
    <x:row r="37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88"/>
      <x:c r="L37" s="88"/>
      <x:c r="M37" s="88"/>
      <x:c r="N37" s="88"/>
      <x:c r="O37" s="88"/>
      <x:c r="P37" s="88"/>
      <x:c r="Q37" s="88"/>
      <x:c r="R37" s="88"/>
    </x:row>
    <x:row r="38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88"/>
      <x:c r="L38" s="88"/>
      <x:c r="M38" s="88"/>
      <x:c r="N38" s="88"/>
      <x:c r="O38" s="88"/>
      <x:c r="P38" s="88"/>
      <x:c r="Q38" s="88"/>
      <x:c r="R38" s="88"/>
    </x:row>
    <x:row r="39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88"/>
      <x:c r="L39" s="88"/>
      <x:c r="M39" s="88"/>
      <x:c r="N39" s="88"/>
      <x:c r="O39" s="88"/>
      <x:c r="P39" s="88"/>
      <x:c r="Q39" s="88"/>
      <x:c r="R39" s="88"/>
    </x:row>
    <x:row r="40">
      <x:c r="A40" s="88"/>
      <x:c r="B40" s="88"/>
      <x:c r="C40" s="88"/>
      <x:c r="D40" s="88"/>
      <x:c r="E40" s="88"/>
      <x:c r="F40" s="88"/>
      <x:c r="G40" s="88"/>
      <x:c r="H40" s="88"/>
      <x:c r="I40" s="88"/>
      <x:c r="J40" s="88"/>
      <x:c r="K40" s="88"/>
      <x:c r="L40" s="88"/>
      <x:c r="M40" s="88"/>
      <x:c r="N40" s="88"/>
      <x:c r="O40" s="88"/>
      <x:c r="P40" s="88"/>
      <x:c r="Q40" s="88"/>
      <x:c r="R40" s="88"/>
    </x:row>
    <x:row r="41">
      <x:c r="A41" s="88"/>
      <x:c r="B41" s="88"/>
      <x:c r="C41" s="88"/>
      <x:c r="D41" s="88"/>
      <x:c r="E41" s="88"/>
      <x:c r="F41" s="88"/>
      <x:c r="G41" s="88"/>
      <x:c r="H41" s="88"/>
      <x:c r="I41" s="88"/>
      <x:c r="J41" s="88"/>
      <x:c r="K41" s="88"/>
      <x:c r="L41" s="88"/>
      <x:c r="M41" s="88"/>
      <x:c r="N41" s="88"/>
      <x:c r="O41" s="88"/>
      <x:c r="P41" s="88"/>
      <x:c r="Q41" s="88"/>
      <x:c r="R41" s="88"/>
    </x:row>
    <x:row r="42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88"/>
      <x:c r="L42" s="88"/>
      <x:c r="M42" s="88"/>
      <x:c r="N42" s="88"/>
      <x:c r="O42" s="88"/>
      <x:c r="P42" s="88"/>
      <x:c r="Q42" s="88"/>
      <x:c r="R42" s="88"/>
    </x:row>
    <x:row r="43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88"/>
      <x:c r="L43" s="88"/>
      <x:c r="M43" s="88"/>
      <x:c r="N43" s="88"/>
      <x:c r="O43" s="88"/>
      <x:c r="P43" s="88"/>
      <x:c r="Q43" s="88"/>
      <x:c r="R43" s="88"/>
    </x:row>
    <x:row r="44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88"/>
      <x:c r="L44" s="88"/>
      <x:c r="M44" s="88"/>
      <x:c r="N44" s="88"/>
      <x:c r="O44" s="88"/>
      <x:c r="P44" s="88"/>
      <x:c r="Q44" s="88"/>
      <x:c r="R44" s="88"/>
    </x:row>
    <x:row r="45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88"/>
      <x:c r="L45" s="88"/>
      <x:c r="M45" s="88"/>
      <x:c r="N45" s="88"/>
      <x:c r="O45" s="88"/>
      <x:c r="P45" s="88"/>
      <x:c r="Q45" s="88"/>
      <x:c r="R45" s="88"/>
    </x:row>
    <x:row r="46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88"/>
      <x:c r="L46" s="88"/>
      <x:c r="M46" s="88"/>
      <x:c r="N46" s="88"/>
      <x:c r="O46" s="88"/>
      <x:c r="P46" s="88"/>
      <x:c r="Q46" s="88"/>
      <x:c r="R46" s="88"/>
    </x:row>
    <x:row r="47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88"/>
      <x:c r="L47" s="88"/>
      <x:c r="M47" s="88"/>
      <x:c r="N47" s="88"/>
      <x:c r="O47" s="88"/>
      <x:c r="P47" s="88"/>
      <x:c r="Q47" s="88"/>
      <x:c r="R47" s="88"/>
    </x:row>
    <x:row r="48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88"/>
      <x:c r="L48" s="88"/>
      <x:c r="M48" s="88"/>
      <x:c r="N48" s="88"/>
      <x:c r="O48" s="88"/>
      <x:c r="P48" s="88"/>
      <x:c r="Q48" s="88"/>
      <x:c r="R48" s="88"/>
    </x:row>
    <x:row r="49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88"/>
      <x:c r="L49" s="88"/>
      <x:c r="M49" s="88"/>
      <x:c r="N49" s="88"/>
      <x:c r="O49" s="88"/>
      <x:c r="P49" s="88"/>
      <x:c r="Q49" s="88"/>
      <x:c r="R49" s="88"/>
    </x:row>
    <x:row r="50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  <x:c r="K50" s="88"/>
      <x:c r="L50" s="88"/>
      <x:c r="M50" s="88"/>
      <x:c r="N50" s="88"/>
      <x:c r="O50" s="88"/>
      <x:c r="P50" s="88"/>
      <x:c r="Q50" s="88"/>
      <x:c r="R50" s="88"/>
    </x:row>
    <x:row r="5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  <x:c r="K51" s="88"/>
      <x:c r="L51" s="88"/>
      <x:c r="M51" s="88"/>
      <x:c r="N51" s="88"/>
      <x:c r="O51" s="88"/>
      <x:c r="P51" s="88"/>
      <x:c r="Q51" s="88"/>
      <x:c r="R51" s="88"/>
    </x:row>
    <x:row r="52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88"/>
      <x:c r="L52" s="88"/>
      <x:c r="M52" s="88"/>
      <x:c r="N52" s="88"/>
      <x:c r="O52" s="88"/>
      <x:c r="P52" s="88"/>
      <x:c r="Q52" s="88"/>
      <x:c r="R52" s="88"/>
    </x:row>
    <x:row r="53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88"/>
      <x:c r="L53" s="88"/>
      <x:c r="M53" s="88"/>
      <x:c r="N53" s="88"/>
      <x:c r="O53" s="88"/>
      <x:c r="P53" s="88"/>
      <x:c r="Q53" s="88"/>
      <x:c r="R53" s="88"/>
    </x:row>
    <x:row r="54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88"/>
      <x:c r="L54" s="88"/>
      <x:c r="M54" s="88"/>
      <x:c r="N54" s="88"/>
      <x:c r="O54" s="88"/>
      <x:c r="P54" s="88"/>
      <x:c r="Q54" s="88"/>
      <x:c r="R54" s="88"/>
    </x:row>
    <x:row r="55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88"/>
      <x:c r="L55" s="88"/>
      <x:c r="M55" s="88"/>
      <x:c r="N55" s="88"/>
      <x:c r="O55" s="88"/>
      <x:c r="P55" s="88"/>
      <x:c r="Q55" s="88"/>
      <x:c r="R55" s="88"/>
    </x:row>
    <x:row r="56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88"/>
      <x:c r="L56" s="88"/>
      <x:c r="M56" s="88"/>
      <x:c r="N56" s="88"/>
      <x:c r="O56" s="88"/>
      <x:c r="P56" s="88"/>
      <x:c r="Q56" s="88"/>
      <x:c r="R56" s="88"/>
    </x:row>
    <x:row r="57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8"/>
      <x:c r="O57" s="88"/>
      <x:c r="P57" s="88"/>
      <x:c r="Q57" s="88"/>
      <x:c r="R57" s="88"/>
    </x:row>
    <x:row r="58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  <x:c r="K58" s="88"/>
      <x:c r="L58" s="88"/>
      <x:c r="M58" s="88"/>
      <x:c r="N58" s="88"/>
      <x:c r="O58" s="88"/>
      <x:c r="P58" s="88"/>
      <x:c r="Q58" s="88"/>
      <x:c r="R58" s="88"/>
    </x:row>
    <x:row r="59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  <x:c r="K59" s="88"/>
      <x:c r="L59" s="88"/>
      <x:c r="M59" s="88"/>
      <x:c r="N59" s="88"/>
      <x:c r="O59" s="88"/>
      <x:c r="P59" s="88"/>
      <x:c r="Q59" s="88"/>
      <x:c r="R59" s="88"/>
    </x:row>
    <x:row r="60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  <x:c r="K60" s="88"/>
      <x:c r="L60" s="88"/>
      <x:c r="M60" s="88"/>
      <x:c r="N60" s="88"/>
      <x:c r="O60" s="88"/>
      <x:c r="P60" s="88"/>
      <x:c r="Q60" s="88"/>
      <x:c r="R60" s="88"/>
    </x:row>
    <x:row r="6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88"/>
      <x:c r="L61" s="88"/>
      <x:c r="M61" s="88"/>
      <x:c r="N61" s="88"/>
      <x:c r="O61" s="88"/>
      <x:c r="P61" s="88"/>
      <x:c r="Q61" s="88"/>
      <x:c r="R61" s="88"/>
    </x:row>
    <x:row r="62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88"/>
      <x:c r="L62" s="88"/>
      <x:c r="M62" s="88"/>
      <x:c r="N62" s="88"/>
      <x:c r="O62" s="88"/>
      <x:c r="P62" s="88"/>
      <x:c r="Q62" s="88"/>
      <x:c r="R62" s="88"/>
    </x:row>
    <x:row r="63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  <x:c r="K63" s="88"/>
      <x:c r="L63" s="88"/>
      <x:c r="M63" s="88"/>
      <x:c r="N63" s="88"/>
      <x:c r="O63" s="88"/>
      <x:c r="P63" s="88"/>
      <x:c r="Q63" s="88"/>
      <x:c r="R63" s="88"/>
    </x:row>
    <x:row r="64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  <x:c r="K64" s="88"/>
      <x:c r="L64" s="88"/>
      <x:c r="M64" s="88"/>
      <x:c r="N64" s="88"/>
      <x:c r="O64" s="88"/>
      <x:c r="P64" s="88"/>
      <x:c r="Q64" s="88"/>
      <x:c r="R64" s="88"/>
    </x:row>
    <x:row r="65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  <x:c r="K65" s="88"/>
      <x:c r="L65" s="88"/>
      <x:c r="M65" s="88"/>
      <x:c r="N65" s="88"/>
      <x:c r="O65" s="88"/>
      <x:c r="P65" s="88"/>
      <x:c r="Q65" s="88"/>
      <x:c r="R65" s="88"/>
    </x:row>
    <x:row r="66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88"/>
      <x:c r="L66" s="88"/>
      <x:c r="M66" s="88"/>
      <x:c r="N66" s="88"/>
      <x:c r="O66" s="88"/>
      <x:c r="P66" s="88"/>
      <x:c r="Q66" s="88"/>
      <x:c r="R66" s="88"/>
    </x:row>
    <x:row r="67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  <x:c r="K67" s="88"/>
      <x:c r="L67" s="88"/>
      <x:c r="M67" s="88"/>
      <x:c r="N67" s="88"/>
      <x:c r="O67" s="88"/>
      <x:c r="P67" s="88"/>
      <x:c r="Q67" s="88"/>
      <x:c r="R67" s="88"/>
    </x:row>
    <x:row r="68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  <x:c r="K68" s="88"/>
      <x:c r="L68" s="88"/>
      <x:c r="M68" s="88"/>
      <x:c r="N68" s="88"/>
      <x:c r="O68" s="88"/>
      <x:c r="P68" s="88"/>
      <x:c r="Q68" s="88"/>
      <x:c r="R68" s="88"/>
    </x:row>
    <x:row r="69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  <x:c r="K69" s="88"/>
      <x:c r="L69" s="88"/>
      <x:c r="M69" s="88"/>
      <x:c r="N69" s="88"/>
      <x:c r="O69" s="88"/>
      <x:c r="P69" s="88"/>
      <x:c r="Q69" s="88"/>
      <x:c r="R69" s="88"/>
    </x:row>
    <x:row r="70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88"/>
      <x:c r="L70" s="88"/>
      <x:c r="M70" s="88"/>
      <x:c r="N70" s="88"/>
      <x:c r="O70" s="88"/>
      <x:c r="P70" s="88"/>
      <x:c r="Q70" s="88"/>
      <x:c r="R70" s="88"/>
    </x:row>
  </x:sheetData>
  <x:mergeCells>
    <x:mergeCell ref="A1:P1"/>
    <x:mergeCell ref="A2:P2"/>
  </x:mergeCells>
  <x:pageMargins left="0.7" right="0.7" top="0.75" bottom="0.75" header="0.3" footer="0.3"/>
  <x:drawing xmlns:r="http://schemas.openxmlformats.org/officeDocument/2006/relationships" r:id="R14ed11bbf38540dc"/>
</x:worksheet>
</file>

<file path=xl/worksheets/sheet10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3" hidden="0" customWidth="1"/>
    <x:col min="3" max="3" width="58" hidden="0" customWidth="1"/>
    <x:col min="4" max="4" width="31" hidden="0" customWidth="1"/>
    <x:col min="5" max="5" width="45" hidden="0" customWidth="1"/>
  </x:cols>
  <x:sheetData>
    <x:row r="1" ht="28" customHeight="1">
      <x:c r="A1" s="5" t="str">
        <x:v>CÂU HỎI THẢO LUẬN VÀ BÀI TẬP PHÂN TÍCH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32" t="str">
        <x:v>STT</x:v>
      </x:c>
      <x:c r="B3" s="32" t="str">
        <x:v>Nhóm</x:v>
      </x:c>
      <x:c r="C3" s="32" t="str">
        <x:v>Câu hỏi</x:v>
      </x:c>
      <x:c r="D3" s="32" t="str">
        <x:v>Yêu cầu số liệu</x:v>
      </x:c>
      <x:c r="E3" s="32" t="str">
        <x:v>Nhận xét của sinh viên</x:v>
      </x:c>
      <x:c r="F3" t="str"/>
      <x:c r="G3" t="str"/>
      <x:c r="H3" t="str"/>
      <x:c r="I3" t="str"/>
      <x:c r="J3" t="str"/>
    </x:row>
    <x:row r="4">
      <x:c r="A4" t="n">
        <x:v>1</x:v>
      </x:c>
      <x:c r="B4" t="str">
        <x:v>CĐKT</x:v>
      </x:c>
      <x:c r="C4" s="20" t="str">
        <x:v>Tổng tài sản HPG thay đổi như thế nào giai đoạn 2016–2024? Xác định 2 điểm ngoặt lớn nhất.</x:v>
      </x:c>
      <x:c r="D4" s="20" t="str">
        <x:v>Tổng tài sản; tăng trưởng theo năm</x:v>
      </x:c>
      <x:c r="E4" s="20" t="str"/>
    </x:row>
    <x:row r="5">
      <x:c r="A5" t="n">
        <x:v>2</x:v>
      </x:c>
      <x:c r="B5" t="str">
        <x:v>CĐKT</x:v>
      </x:c>
      <x:c r="C5" s="20" t="str">
        <x:v>Cơ cấu TSNH/TSDH thay đổi theo hướng nào? Điều này nói gì về mô hình tài sản của HPG?</x:v>
      </x:c>
      <x:c r="D5" s="20" t="str">
        <x:v>TSNH/TA; TSDH/TA</x:v>
      </x:c>
      <x:c r="E5" s="20" t="str"/>
    </x:row>
    <x:row r="6">
      <x:c r="A6" t="n">
        <x:v>3</x:v>
      </x:c>
      <x:c r="B6" t="str">
        <x:v>CĐKT</x:v>
      </x:c>
      <x:c r="C6" s="20" t="str">
        <x:v>Vốn lưu động ròng biến động ra sao? Năm nào biên an toàn vốn lưu động cao/thấp nhất?</x:v>
      </x:c>
      <x:c r="D6" s="20" t="str">
        <x:v>NWC; NWC/TA</x:v>
      </x:c>
      <x:c r="E6" s="20" t="str"/>
    </x:row>
    <x:row r="7">
      <x:c r="A7" t="n">
        <x:v>4</x:v>
      </x:c>
      <x:c r="B7" t="str">
        <x:v>CĐKT</x:v>
      </x:c>
      <x:c r="C7" s="20" t="str">
        <x:v>Current ratio và Quick ratio có kể cùng một câu chuyện không? Giải thích vai trò của hàng tồn kho.</x:v>
      </x:c>
      <x:c r="D7" s="20" t="str">
        <x:v>Current; Quick; HTK/TSNH</x:v>
      </x:c>
      <x:c r="E7" s="20" t="str"/>
    </x:row>
    <x:row r="8">
      <x:c r="A8" t="n">
        <x:v>5</x:v>
      </x:c>
      <x:c r="B8" t="str">
        <x:v>CĐKT</x:v>
      </x:c>
      <x:c r="C8" s="20" t="str">
        <x:v>Nợ phải trả tăng do nợ ngắn hạn hay nợ dài hạn? Kỳ hạn nguồn vốn đang thay đổi ra sao?</x:v>
      </x:c>
      <x:c r="D8" s="20" t="str">
        <x:v>Nợ NH; Nợ DH</x:v>
      </x:c>
      <x:c r="E8" s="20" t="str"/>
    </x:row>
    <x:row r="9">
      <x:c r="A9" t="n">
        <x:v>6</x:v>
      </x:c>
      <x:c r="B9" t="str">
        <x:v>CĐKT</x:v>
      </x:c>
      <x:c r="C9" s="20" t="str">
        <x:v>Trong nợ ngắn hạn, vay ngắn hạn và phải trả người bán có ý nghĩa tài chính khác nhau thế nào?</x:v>
      </x:c>
      <x:c r="D9" s="20" t="str">
        <x:v>Vay NH/Nợ NH; PT người bán/Nợ NH</x:v>
      </x:c>
      <x:c r="E9" s="20" t="str"/>
    </x:row>
    <x:row r="10">
      <x:c r="A10" t="n">
        <x:v>7</x:v>
      </x:c>
      <x:c r="B10" t="str">
        <x:v>CĐKT</x:v>
      </x:c>
      <x:c r="C10" s="20" t="str">
        <x:v>Tổng nợ vay và nợ vay ròng khác nhau thế nào? Giai đoạn nào phần đệm tiền mặt giảm rõ nhất?</x:v>
      </x:c>
      <x:c r="D10" s="20" t="str">
        <x:v>Total borrowings; Net debt</x:v>
      </x:c>
      <x:c r="E10" s="20" t="str"/>
    </x:row>
    <x:row r="11">
      <x:c r="A11" t="n">
        <x:v>8</x:v>
      </x:c>
      <x:c r="B11" t="str">
        <x:v>CĐKT</x:v>
      </x:c>
      <x:c r="C11" s="20" t="str">
        <x:v>XDCB dở dang tăng có đi cùng vay dài hạn không? Bình luận về việc tài trợ tài sản dài hạn.</x:v>
      </x:c>
      <x:c r="D11" s="20" t="str">
        <x:v>XDCB; Vay dài hạn</x:v>
      </x:c>
      <x:c r="E11" s="20" t="str"/>
    </x:row>
    <x:row r="12">
      <x:c r="A12" t="n">
        <x:v>9</x:v>
      </x:c>
      <x:c r="B12" t="str">
        <x:v>KQKD</x:v>
      </x:c>
      <x:c r="C12" s="20" t="str">
        <x:v>Doanh thu HPG trải qua những pha tăng trưởng/suy giảm nào?</x:v>
      </x:c>
      <x:c r="D12" s="20" t="str">
        <x:v>Revenue; Revenue growth</x:v>
      </x:c>
      <x:c r="E12" s="20" t="str"/>
    </x:row>
    <x:row r="13">
      <x:c r="A13" t="n">
        <x:v>10</x:v>
      </x:c>
      <x:c r="B13" t="str">
        <x:v>KQKD</x:v>
      </x:c>
      <x:c r="C13" s="20" t="str">
        <x:v>Biên lợi nhuận gộp thay đổi thế nào? Xác định giai đoạn chất lượng lợi nhuận suy giảm mạnh.</x:v>
      </x:c>
      <x:c r="D13" s="20" t="str">
        <x:v>Gross margin</x:v>
      </x:c>
      <x:c r="E13" s="20" t="str"/>
    </x:row>
    <x:row r="14">
      <x:c r="A14" t="n">
        <x:v>11</x:v>
      </x:c>
      <x:c r="B14" t="str">
        <x:v>KQKD</x:v>
      </x:c>
      <x:c r="C14" s="20" t="str">
        <x:v>Chi phí bán hàng và QLDN có phải nguyên nhân chính làm lợi nhuận biến động không?</x:v>
      </x:c>
      <x:c r="D14" s="20" t="str">
        <x:v>SG&amp;A/Revenue</x:v>
      </x:c>
      <x:c r="E14" s="20" t="str"/>
    </x:row>
    <x:row r="15">
      <x:c r="A15" t="n">
        <x:v>12</x:v>
      </x:c>
      <x:c r="B15" t="str">
        <x:v>KQKD</x:v>
      </x:c>
      <x:c r="C15" s="20" t="str">
        <x:v>Chi phí tài chính và lãi vay thay đổi như thế nào? Liên hệ với nợ vay trên CĐKT.</x:v>
      </x:c>
      <x:c r="D15" s="20" t="str">
        <x:v>Financial expense; Interest; debt</x:v>
      </x:c>
      <x:c r="E15" s="20" t="str"/>
    </x:row>
    <x:row r="16">
      <x:c r="A16" t="n">
        <x:v>13</x:v>
      </x:c>
      <x:c r="B16" t="str">
        <x:v>KQKD</x:v>
      </x:c>
      <x:c r="C16" s="20" t="str">
        <x:v>So sánh biên gộp, biên HĐKD và biên ròng. Lợi nhuận bị co lại chủ yếu ở tầng nào?</x:v>
      </x:c>
      <x:c r="D16" s="20" t="str">
        <x:v>Gross/Operating/Net margin</x:v>
      </x:c>
      <x:c r="E16" s="20" t="str"/>
    </x:row>
    <x:row r="17">
      <x:c r="A17" t="n">
        <x:v>14</x:v>
      </x:c>
      <x:c r="B17" t="str">
        <x:v>KQKD</x:v>
      </x:c>
      <x:c r="C17" s="20" t="str">
        <x:v>2024 có phải năm phục hồi so với 2023 không? Chứng minh bằng doanh thu, lợi nhuận và biên.</x:v>
      </x:c>
      <x:c r="D17" s="20" t="str">
        <x:v>2023–2024</x:v>
      </x:c>
      <x:c r="E17" s="20" t="str"/>
    </x:row>
    <x:row r="18">
      <x:c r="A18" t="n">
        <x:v>15</x:v>
      </x:c>
      <x:c r="B18" t="str">
        <x:v>LIÊN KẾT</x:v>
      </x:c>
      <x:c r="C18" s="20" t="str">
        <x:v>Asset turnover thay đổi thế nào khi HPG tăng đầu tư tài sản?</x:v>
      </x:c>
      <x:c r="D18" s="20" t="str">
        <x:v>Revenue/Average TA</x:v>
      </x:c>
      <x:c r="E18" s="20" t="str"/>
    </x:row>
    <x:row r="19">
      <x:c r="A19" t="n">
        <x:v>16</x:v>
      </x:c>
      <x:c r="B19" t="str">
        <x:v>LIÊN KẾT</x:v>
      </x:c>
      <x:c r="C19" s="20" t="str">
        <x:v>ROA và ROE biến động như thế nào qua chu kỳ lợi nhuận?</x:v>
      </x:c>
      <x:c r="D19" s="20" t="str">
        <x:v>ROA; ROE</x:v>
      </x:c>
      <x:c r="E19" s="20" t="str"/>
    </x:row>
    <x:row r="20">
      <x:c r="A20" t="n">
        <x:v>17</x:v>
      </x:c>
      <x:c r="B20" t="str">
        <x:v>LIÊN KẾT</x:v>
      </x:c>
      <x:c r="C20" s="20" t="str">
        <x:v>Vòng quay HTK và phải thu có thay đổi cùng doanh thu không?</x:v>
      </x:c>
      <x:c r="D20" s="20" t="str">
        <x:v>Inventory &amp; AR turnover</x:v>
      </x:c>
      <x:c r="E20" s="20" t="str"/>
    </x:row>
    <x:row r="21">
      <x:c r="A21" t="n">
        <x:v>18</x:v>
      </x:c>
      <x:c r="B21" t="str">
        <x:v>LIÊN KẾT</x:v>
      </x:c>
      <x:c r="C21" s="20" t="str">
        <x:v>Hãy mô tả chuỗi XDCB → nợ vay → lãi vay → lợi nhuận và xác định rủi ro cần theo dõi.</x:v>
      </x:c>
      <x:c r="D21" s="20" t="str">
        <x:v>4 nhóm chỉ tiêu</x:v>
      </x:c>
      <x:c r="E21" s="20" t="str"/>
    </x:row>
    <x:row r="22">
      <x:c r="A22" t="n">
        <x:v>19</x:v>
      </x:c>
      <x:c r="B22" t="str">
        <x:v>TỔNG HỢP</x:v>
      </x:c>
      <x:c r="C22" s="20" t="str">
        <x:v>Viết kết luận 150–200 từ về tình hình tài chính HPG, chỉ chọn 5–7 chỉ tiêu quan trọng nhất.</x:v>
      </x:c>
      <x:c r="D22" s="20" t="str">
        <x:v>Số liệu + hàm ý</x:v>
      </x:c>
      <x:c r="E22" s="20" t="str"/>
    </x:row>
  </x:sheetData>
  <x:mergeCells>
    <x:mergeCell ref="A1:J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 ht="28" customHeight="1">
      <x:c r="A1" s="5" t="str">
        <x:v>GỢI Ý GIẢNG VIÊN – CÁC ĐIỂM NHẤN TRONG SỐ LIỆU HPG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4">
      <x:c r="A4" s="32" t="str">
        <x:v>Chủ đề</x:v>
      </x:c>
      <x:c r="B4" s="32" t="str">
        <x:v>Điểm nên dẫn dắt sinh viên</x:v>
      </x:c>
    </x:row>
    <x:row r="5">
      <x:c r="A5" s="20" t="str">
        <x:v>Chu kỳ tài sản</x:v>
      </x:c>
      <x:c r="B5" s="20" t="str">
        <x:v>Không đọc từng khoản mục. Bắt đầu từ Tổng tài sản → TSNH/TSDH → tìm khoản mục làm cơ cấu thay đổi.</x:v>
      </x:c>
    </x:row>
    <x:row r="6">
      <x:c r="A6" s="20" t="str">
        <x:v>Vốn lưu động</x:v>
      </x:c>
      <x:c r="B6" s="20" t="str">
        <x:v>NWC vẫn dương không đồng nghĩa thanh khoản mạnh. So sánh thêm Current/Quick/Cash ratio và cơ cấu HTK.</x:v>
      </x:c>
    </x:row>
    <x:row r="7">
      <x:c r="A7" s="20" t="str">
        <x:v>Nợ</x:v>
      </x:c>
      <x:c r="B7" s="20" t="str">
        <x:v>Nhấn mạnh Nợ phải trả ≠ Nợ vay. Phải trả người bán là nợ hoạt động; vay NH/DH là nợ tài chính.</x:v>
      </x:c>
    </x:row>
    <x:row r="8">
      <x:c r="A8" s="20" t="str">
        <x:v>XDCB &amp; đầu tư</x:v>
      </x:c>
      <x:c r="B8" s="20" t="str">
        <x:v>Giai đoạn gần đây XDCB tăng rất mạnh; yêu cầu sinh viên tìm nguồn tài trợ tương ứng ở nợ dài hạn/vốn chủ.</x:v>
      </x:c>
    </x:row>
    <x:row r="9">
      <x:c r="A9" s="20" t="str">
        <x:v>KQKD 2021–2023</x:v>
      </x:c>
      <x:c r="B9" s="20" t="str">
        <x:v>Cho sinh viên thấy doanh thu giảm chưa đủ để giải thích lợi nhuận; biên gộp co mạnh mới là câu chuyện trung tâm.</x:v>
      </x:c>
    </x:row>
    <x:row r="10">
      <x:c r="A10" s="20" t="str">
        <x:v>KQKD 2024</x:v>
      </x:c>
      <x:c r="B10" s="20" t="str">
        <x:v>Yêu cầu chứng minh 'phục hồi' bằng cả doanh thu, LNST và biên lợi nhuận, không chỉ bằng một chỉ tiêu.</x:v>
      </x:c>
    </x:row>
    <x:row r="11">
      <x:c r="A11" s="20" t="str">
        <x:v>Liên kết</x:v>
      </x:c>
      <x:c r="B11" s="20" t="str">
        <x:v>Khi tài sản tăng nhanh hơn doanh thu, asset turnover có thể giảm. Khi nợ vay tăng, theo dõi lãi vay và lợi nhuận.</x:v>
      </x:c>
    </x:row>
    <x:row r="12">
      <x:c r="A12" s="20" t="str">
        <x:v>Cách chấm</x:v>
      </x:c>
      <x:c r="B12" s="20" t="str">
        <x:v>Ưu tiên bài có số liệu, so sánh nhiều năm, xác định điểm ngoặt, giải thích bằng cấu phần và nêu hàm ý; trừ điểm nhận xét kiểu 'tăng tốt/giảm xấu'.</x:v>
      </x:c>
    </x:row>
  </x:sheetData>
  <x:mergeCells>
    <x:mergeCell ref="A1:J1"/>
  </x:mergeCells>
  <x:pageMargins left="0.7" right="0.7" top="0.75" bottom="0.75" header="0.3" footer="0.3"/>
</x:worksheet>
</file>